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hatq\OneDrive\Desktop\"/>
    </mc:Choice>
  </mc:AlternateContent>
  <xr:revisionPtr revIDLastSave="0" documentId="13_ncr:1_{93C974B3-665F-4724-AAEF-E2107E3BF326}" xr6:coauthVersionLast="47" xr6:coauthVersionMax="47" xr10:uidLastSave="{00000000-0000-0000-0000-000000000000}"/>
  <bookViews>
    <workbookView xWindow="-108" yWindow="-108" windowWidth="23256" windowHeight="12456" firstSheet="2" activeTab="5" xr2:uid="{00000000-000D-0000-FFFF-FFFF00000000}"/>
  </bookViews>
  <sheets>
    <sheet name="DT BAN LE" sheetId="12" r:id="rId1"/>
    <sheet name="DIEM PHUC TAP" sheetId="7" r:id="rId2"/>
    <sheet name="DIEM NGUY CO" sheetId="13" r:id="rId3"/>
    <sheet name="SAU CAI" sheetId="5" r:id="rId4"/>
    <sheet name="NGHI NGHIEN " sheetId="3" r:id="rId5"/>
    <sheet name="KET QUA TEST" sheetId="14" r:id="rId6"/>
    <sheet name="NGHIEN" sheetId="2" r:id="rId7"/>
    <sheet name="SU DUNG" sheetId="9" r:id="rId8"/>
    <sheet name="NGHI SU DUNG" sheetId="11" r:id="rId9"/>
  </sheets>
  <definedNames>
    <definedName name="_xlnm.Print_Area" localSheetId="6">NGHIEN!$A$1:$Z$23</definedName>
    <definedName name="_xlnm.Print_Area" localSheetId="7">'SU DUNG'!$A$1:$R$23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4" l="1"/>
  <c r="C18" i="14"/>
  <c r="C19" i="14"/>
  <c r="C20" i="14"/>
  <c r="C21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5" i="14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6" i="11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6" i="2"/>
  <c r="D22" i="12" l="1"/>
  <c r="E22" i="12"/>
  <c r="F22" i="12"/>
  <c r="G22" i="12"/>
  <c r="H22" i="12"/>
  <c r="C22" i="12"/>
  <c r="C23" i="3"/>
  <c r="D23" i="3"/>
  <c r="E23" i="3"/>
  <c r="F23" i="3"/>
  <c r="G23" i="3"/>
  <c r="H23" i="3"/>
  <c r="I23" i="3"/>
  <c r="J23" i="3"/>
  <c r="K23" i="3"/>
  <c r="L23" i="3"/>
  <c r="M23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6" i="3"/>
  <c r="F8" i="14"/>
  <c r="U6" i="2"/>
  <c r="K22" i="2"/>
  <c r="K6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6" i="9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F5" i="14"/>
  <c r="N23" i="3" l="1"/>
  <c r="S23" i="2"/>
  <c r="U7" i="2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6" i="9"/>
  <c r="J20" i="5"/>
  <c r="I6" i="5"/>
  <c r="J6" i="5" s="1"/>
  <c r="I7" i="5"/>
  <c r="J7" i="5" s="1"/>
  <c r="I8" i="5"/>
  <c r="J8" i="5" s="1"/>
  <c r="I9" i="5"/>
  <c r="J9" i="5" s="1"/>
  <c r="I10" i="5"/>
  <c r="J10" i="5" s="1"/>
  <c r="I11" i="5"/>
  <c r="J11" i="5" s="1"/>
  <c r="I12" i="5"/>
  <c r="J12" i="5" s="1"/>
  <c r="I13" i="5"/>
  <c r="J13" i="5" s="1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I21" i="5"/>
  <c r="J21" i="5" s="1"/>
  <c r="I5" i="5"/>
  <c r="J5" i="5" s="1"/>
  <c r="D22" i="5"/>
  <c r="E22" i="5"/>
  <c r="F22" i="5"/>
  <c r="G22" i="5"/>
  <c r="H22" i="5"/>
  <c r="C22" i="5"/>
  <c r="I22" i="5" l="1"/>
  <c r="J22" i="5"/>
  <c r="J7" i="14" l="1"/>
  <c r="J12" i="14"/>
  <c r="J13" i="14"/>
  <c r="K13" i="14" s="1"/>
  <c r="J14" i="14"/>
  <c r="K14" i="14" s="1"/>
  <c r="J15" i="14"/>
  <c r="H22" i="14"/>
  <c r="I7" i="14"/>
  <c r="I11" i="14"/>
  <c r="I12" i="14"/>
  <c r="I13" i="14"/>
  <c r="I15" i="14"/>
  <c r="I20" i="14"/>
  <c r="K7" i="14"/>
  <c r="K12" i="14"/>
  <c r="K15" i="14"/>
  <c r="J6" i="14"/>
  <c r="K6" i="14" s="1"/>
  <c r="I8" i="14"/>
  <c r="F9" i="14"/>
  <c r="I9" i="14" s="1"/>
  <c r="F10" i="14"/>
  <c r="I10" i="14" s="1"/>
  <c r="F11" i="14"/>
  <c r="J11" i="14" s="1"/>
  <c r="K11" i="14" s="1"/>
  <c r="F14" i="14"/>
  <c r="I14" i="14" s="1"/>
  <c r="F16" i="14"/>
  <c r="I16" i="14" s="1"/>
  <c r="F17" i="14"/>
  <c r="I17" i="14" s="1"/>
  <c r="F18" i="14"/>
  <c r="I18" i="14" s="1"/>
  <c r="F19" i="14"/>
  <c r="I19" i="14" s="1"/>
  <c r="F20" i="14"/>
  <c r="J20" i="14" s="1"/>
  <c r="K20" i="14" s="1"/>
  <c r="F21" i="14"/>
  <c r="J21" i="14" s="1"/>
  <c r="K21" i="14" s="1"/>
  <c r="E10" i="14"/>
  <c r="R22" i="14"/>
  <c r="T22" i="14"/>
  <c r="Q22" i="14"/>
  <c r="P7" i="14"/>
  <c r="P11" i="14"/>
  <c r="P15" i="14"/>
  <c r="P19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5" i="14"/>
  <c r="O6" i="14"/>
  <c r="P6" i="14" s="1"/>
  <c r="O7" i="14"/>
  <c r="O8" i="14"/>
  <c r="P8" i="14" s="1"/>
  <c r="O9" i="14"/>
  <c r="P9" i="14" s="1"/>
  <c r="O10" i="14"/>
  <c r="P10" i="14" s="1"/>
  <c r="O11" i="14"/>
  <c r="O12" i="14"/>
  <c r="P12" i="14" s="1"/>
  <c r="O13" i="14"/>
  <c r="P13" i="14" s="1"/>
  <c r="O14" i="14"/>
  <c r="P14" i="14" s="1"/>
  <c r="O15" i="14"/>
  <c r="O16" i="14"/>
  <c r="P16" i="14" s="1"/>
  <c r="O17" i="14"/>
  <c r="P17" i="14" s="1"/>
  <c r="O18" i="14"/>
  <c r="P18" i="14" s="1"/>
  <c r="O19" i="14"/>
  <c r="O20" i="14"/>
  <c r="P20" i="14" s="1"/>
  <c r="O21" i="14"/>
  <c r="P21" i="14" s="1"/>
  <c r="O5" i="14"/>
  <c r="M22" i="14"/>
  <c r="L22" i="14"/>
  <c r="D23" i="11"/>
  <c r="E23" i="11"/>
  <c r="F23" i="11"/>
  <c r="G23" i="11"/>
  <c r="H23" i="11"/>
  <c r="I23" i="11"/>
  <c r="J23" i="11"/>
  <c r="K23" i="11"/>
  <c r="L23" i="11"/>
  <c r="M23" i="11"/>
  <c r="E8" i="14"/>
  <c r="E15" i="14"/>
  <c r="G15" i="14" s="1"/>
  <c r="N6" i="11"/>
  <c r="D23" i="9"/>
  <c r="E23" i="9"/>
  <c r="F23" i="9"/>
  <c r="G23" i="9"/>
  <c r="H23" i="9"/>
  <c r="I23" i="9"/>
  <c r="J23" i="9"/>
  <c r="L23" i="9"/>
  <c r="M23" i="9"/>
  <c r="N23" i="9"/>
  <c r="O23" i="9"/>
  <c r="P23" i="9"/>
  <c r="Q23" i="9"/>
  <c r="C23" i="9"/>
  <c r="Z7" i="2"/>
  <c r="Z8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6" i="2"/>
  <c r="D23" i="2"/>
  <c r="E23" i="2"/>
  <c r="F23" i="2"/>
  <c r="G23" i="2"/>
  <c r="H23" i="2"/>
  <c r="I23" i="2"/>
  <c r="J23" i="2"/>
  <c r="M23" i="2"/>
  <c r="N23" i="2"/>
  <c r="O23" i="2"/>
  <c r="P23" i="2"/>
  <c r="Q23" i="2"/>
  <c r="R23" i="2"/>
  <c r="T23" i="2"/>
  <c r="U23" i="2"/>
  <c r="V23" i="2"/>
  <c r="W23" i="2"/>
  <c r="X23" i="2"/>
  <c r="Y23" i="2"/>
  <c r="C23" i="2"/>
  <c r="C23" i="11"/>
  <c r="J19" i="14" l="1"/>
  <c r="K19" i="14" s="1"/>
  <c r="J18" i="14"/>
  <c r="K18" i="14" s="1"/>
  <c r="J17" i="14"/>
  <c r="K17" i="14" s="1"/>
  <c r="G10" i="14"/>
  <c r="J10" i="14"/>
  <c r="K10" i="14" s="1"/>
  <c r="I6" i="14"/>
  <c r="J9" i="14"/>
  <c r="K9" i="14" s="1"/>
  <c r="G8" i="14"/>
  <c r="J8" i="14"/>
  <c r="K8" i="14" s="1"/>
  <c r="I21" i="14"/>
  <c r="J16" i="14"/>
  <c r="K16" i="14" s="1"/>
  <c r="F22" i="14"/>
  <c r="J5" i="14"/>
  <c r="K5" i="14" s="1"/>
  <c r="N22" i="14"/>
  <c r="O22" i="14"/>
  <c r="I5" i="14"/>
  <c r="E21" i="14"/>
  <c r="G21" i="14" s="1"/>
  <c r="E9" i="14"/>
  <c r="G9" i="14" s="1"/>
  <c r="E20" i="14"/>
  <c r="G20" i="14" s="1"/>
  <c r="E14" i="14"/>
  <c r="G14" i="14" s="1"/>
  <c r="E19" i="14"/>
  <c r="G19" i="14" s="1"/>
  <c r="E18" i="14"/>
  <c r="G18" i="14" s="1"/>
  <c r="E13" i="14"/>
  <c r="G13" i="14" s="1"/>
  <c r="E7" i="14"/>
  <c r="G7" i="14" s="1"/>
  <c r="E5" i="14"/>
  <c r="G5" i="14" s="1"/>
  <c r="E16" i="14"/>
  <c r="G16" i="14" s="1"/>
  <c r="E12" i="14"/>
  <c r="G12" i="14" s="1"/>
  <c r="E6" i="14"/>
  <c r="G6" i="14" s="1"/>
  <c r="E11" i="14"/>
  <c r="G11" i="14" s="1"/>
  <c r="E17" i="14"/>
  <c r="P5" i="14"/>
  <c r="N23" i="11"/>
  <c r="K23" i="2"/>
  <c r="Z9" i="2"/>
  <c r="L23" i="2"/>
  <c r="J22" i="14" l="1"/>
  <c r="K22" i="14" s="1"/>
  <c r="E22" i="14"/>
  <c r="G17" i="14"/>
  <c r="Q7" i="13"/>
  <c r="Q8" i="13"/>
  <c r="Q9" i="13"/>
  <c r="Q10" i="13"/>
  <c r="Q11" i="13"/>
  <c r="Q12" i="13"/>
  <c r="Q14" i="13"/>
  <c r="Q15" i="13"/>
  <c r="Q17" i="13"/>
  <c r="Q18" i="13"/>
  <c r="Q19" i="13"/>
  <c r="Q20" i="13"/>
  <c r="Q21" i="13"/>
  <c r="Q22" i="13"/>
  <c r="Q6" i="13"/>
  <c r="P7" i="13"/>
  <c r="P8" i="13"/>
  <c r="P9" i="13"/>
  <c r="P10" i="13"/>
  <c r="P11" i="13"/>
  <c r="P12" i="13"/>
  <c r="P13" i="13"/>
  <c r="Q13" i="13" s="1"/>
  <c r="P14" i="13"/>
  <c r="P15" i="13"/>
  <c r="P16" i="13"/>
  <c r="Q16" i="13" s="1"/>
  <c r="P17" i="13"/>
  <c r="P18" i="13"/>
  <c r="P19" i="13"/>
  <c r="P20" i="13"/>
  <c r="P21" i="13"/>
  <c r="P22" i="13"/>
  <c r="P6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C23" i="13"/>
  <c r="Q7" i="7"/>
  <c r="Q8" i="7"/>
  <c r="Q10" i="7"/>
  <c r="Q11" i="7"/>
  <c r="Q12" i="7"/>
  <c r="Q14" i="7"/>
  <c r="Q15" i="7"/>
  <c r="Q16" i="7"/>
  <c r="Q17" i="7"/>
  <c r="Q18" i="7"/>
  <c r="Q19" i="7"/>
  <c r="Q20" i="7"/>
  <c r="Q21" i="7"/>
  <c r="Q22" i="7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5" i="12"/>
  <c r="I22" i="12" s="1"/>
  <c r="I7" i="7"/>
  <c r="I8" i="7"/>
  <c r="I9" i="7"/>
  <c r="Q9" i="7" s="1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6" i="7"/>
  <c r="P7" i="7"/>
  <c r="P8" i="7"/>
  <c r="P9" i="7"/>
  <c r="P10" i="7"/>
  <c r="P11" i="7"/>
  <c r="P12" i="7"/>
  <c r="P13" i="7"/>
  <c r="Q13" i="7" s="1"/>
  <c r="P14" i="7"/>
  <c r="P15" i="7"/>
  <c r="P16" i="7"/>
  <c r="P17" i="7"/>
  <c r="P18" i="7"/>
  <c r="P19" i="7"/>
  <c r="P20" i="7"/>
  <c r="P21" i="7"/>
  <c r="P22" i="7"/>
  <c r="P6" i="7"/>
  <c r="D23" i="7"/>
  <c r="E23" i="7"/>
  <c r="F23" i="7"/>
  <c r="G23" i="7"/>
  <c r="H23" i="7"/>
  <c r="J23" i="7"/>
  <c r="K23" i="7"/>
  <c r="L23" i="7"/>
  <c r="M23" i="7"/>
  <c r="N23" i="7"/>
  <c r="O23" i="7"/>
  <c r="C23" i="7"/>
  <c r="I23" i="7" l="1"/>
  <c r="Q6" i="7"/>
  <c r="D22" i="14"/>
  <c r="K22" i="5"/>
  <c r="G22" i="14" l="1"/>
  <c r="K23" i="9"/>
  <c r="P23" i="13"/>
  <c r="P23" i="7"/>
  <c r="U22" i="14"/>
  <c r="S22" i="14"/>
  <c r="I22" i="14"/>
  <c r="P22" i="14"/>
  <c r="Q23" i="13" l="1"/>
  <c r="Q23" i="7"/>
  <c r="Z23" i="2" l="1"/>
  <c r="R23" i="9"/>
</calcChain>
</file>

<file path=xl/sharedStrings.xml><?xml version="1.0" encoding="utf-8"?>
<sst xmlns="http://schemas.openxmlformats.org/spreadsheetml/2006/main" count="362" uniqueCount="114">
  <si>
    <t>Tổng</t>
  </si>
  <si>
    <t>Đơn vị</t>
  </si>
  <si>
    <t>STT</t>
  </si>
  <si>
    <t>Số cập nhật phần mềm</t>
  </si>
  <si>
    <t>Chênh lệch</t>
  </si>
  <si>
    <t>Cập nhật trên phần mềm</t>
  </si>
  <si>
    <t>Chênh lệch 
báo cáo với phần mềm</t>
  </si>
  <si>
    <t>TỔNG SỐ</t>
  </si>
  <si>
    <t>TRONG CƠ SỞ CAI NGHIỆN</t>
  </si>
  <si>
    <t>TRONG TRẠI TẠM GIAM</t>
  </si>
  <si>
    <t>Tổng số</t>
  </si>
  <si>
    <t>Số đang điều trị Methadone</t>
  </si>
  <si>
    <t>Chuyển lên người sử dụng</t>
  </si>
  <si>
    <t>Bị bắt giữ, xử lý</t>
  </si>
  <si>
    <t>NGƯỜI NGHIỆN NGOÀI XÃ HỘI</t>
  </si>
  <si>
    <t xml:space="preserve">Đơn vị </t>
  </si>
  <si>
    <t>Âm tính</t>
  </si>
  <si>
    <t>Số lượng</t>
  </si>
  <si>
    <t>Tỷ lệ</t>
  </si>
  <si>
    <t>Số lượt que Test đã sử dụng</t>
  </si>
  <si>
    <t>Dương tính</t>
  </si>
  <si>
    <t>Hết thời hạn quản lý</t>
  </si>
  <si>
    <t>Xác định tình trạng nghiện</t>
  </si>
  <si>
    <t>Bắt truy tố</t>
  </si>
  <si>
    <t>Test âm tính</t>
  </si>
  <si>
    <t>Đưa đi CNBB</t>
  </si>
  <si>
    <t>Đi khỏi địa phương</t>
  </si>
  <si>
    <t>Chấp hành án phạt tù</t>
  </si>
  <si>
    <t>Lập hồ sơ giáo dục tại xã</t>
  </si>
  <si>
    <t>Chuyển nghi sử dụng</t>
  </si>
  <si>
    <t>Trùng danh sách</t>
  </si>
  <si>
    <t>Chuyển lên sử dụng</t>
  </si>
  <si>
    <t>Trùng đối tượng</t>
  </si>
  <si>
    <t>Chuyển sang người nghiện</t>
  </si>
  <si>
    <t>Xóa khẩu</t>
  </si>
  <si>
    <t>Lập hồ sơ CNBB</t>
  </si>
  <si>
    <t>Test dương tính với ma túy</t>
  </si>
  <si>
    <t>Chuyển người nghiện</t>
  </si>
  <si>
    <t>TRONG TRẠI TẠM GIAM, NHÀ TẠM GIỮ</t>
  </si>
  <si>
    <t>SỐ NGƯỜI Ở NGOÀI XÃ HỘI</t>
  </si>
  <si>
    <t>ĐIỂM PHỨC TẠP 
TRUYỀN THỐNG</t>
  </si>
  <si>
    <t>….....</t>
  </si>
  <si>
    <t>….......</t>
  </si>
  <si>
    <t>Tổng số hiện hành</t>
  </si>
  <si>
    <t>Số tăng</t>
  </si>
  <si>
    <t>Số giảm</t>
  </si>
  <si>
    <t>Lý do giảm</t>
  </si>
  <si>
    <t>Tổng số giảm</t>
  </si>
  <si>
    <t>Số hiện hành 
đến ngày ….....</t>
  </si>
  <si>
    <t>Cai nghiện tự nguyện</t>
  </si>
  <si>
    <t>Cai nghiện bắt buộc</t>
  </si>
  <si>
    <t xml:space="preserve">Tổng số hiện hành </t>
  </si>
  <si>
    <t>Số liệu ngày …........</t>
  </si>
  <si>
    <t>…...</t>
  </si>
  <si>
    <t>…........</t>
  </si>
  <si>
    <t>….................</t>
  </si>
  <si>
    <t>.........</t>
  </si>
  <si>
    <t>….</t>
  </si>
  <si>
    <t>......</t>
  </si>
  <si>
    <t>…..</t>
  </si>
  <si>
    <t>TỔNG SỐ ĐIỂM PHỨC TẠP HIỆN HÀNH</t>
  </si>
  <si>
    <t>ĐIỂM PHỨC TẠP  LÀ 
CƠ SỞ KINH DOANH CÓ ĐIỀU KIỆN</t>
  </si>
  <si>
    <t>ĐIỂM NGUY CƠ 
TRUYỀN THỐNG</t>
  </si>
  <si>
    <t>ĐIỂM NGUY CƠ  LÀ 
CƠ SỞ KINH DOANH CÓ ĐIỀU KIỆN</t>
  </si>
  <si>
    <t>TỔNG SỐ ĐIỂM NGUY CƠ HIỆN HÀNH</t>
  </si>
  <si>
    <t>Tổng số người thuộc diện Test (1)</t>
  </si>
  <si>
    <t>Số người đã Test</t>
  </si>
  <si>
    <t xml:space="preserve">Dương tính </t>
  </si>
  <si>
    <t>Số đã Test</t>
  </si>
  <si>
    <t>(1) Tổng số thuộc diện Test bao gồm số người nghi nghiện, nghi sử dụng, người điều trị Methadone, người quản lý sau cai…...............</t>
  </si>
  <si>
    <t>Số trước cao điểm</t>
  </si>
  <si>
    <t>Bình Mỹ</t>
  </si>
  <si>
    <t>Đồn Xá</t>
  </si>
  <si>
    <t>Đồng Du</t>
  </si>
  <si>
    <t>Tràng An</t>
  </si>
  <si>
    <t>Bình Nghĩa</t>
  </si>
  <si>
    <t>An Đổ</t>
  </si>
  <si>
    <t>Tiêu Động</t>
  </si>
  <si>
    <t>Trung Lương</t>
  </si>
  <si>
    <t>An Lão</t>
  </si>
  <si>
    <t>La Sơn</t>
  </si>
  <si>
    <t>Bối Cầu</t>
  </si>
  <si>
    <t>Bồ Đề</t>
  </si>
  <si>
    <t>Hưng Công</t>
  </si>
  <si>
    <t>An Nội</t>
  </si>
  <si>
    <t>Vũ Bản</t>
  </si>
  <si>
    <t>An Ninh</t>
  </si>
  <si>
    <t>Ngọc Lũ</t>
  </si>
  <si>
    <r>
      <rPr>
        <b/>
        <sz val="16"/>
        <color theme="1"/>
        <rFont val="Times New Roman"/>
        <family val="1"/>
      </rPr>
      <t>THỐNG KÊ SỐ LIỆU RÀ SOÁT NGƯỜI NGHI SỬ DỤNG TRÁI PHÉP CHẤT MA TÚY</t>
    </r>
    <r>
      <rPr>
        <sz val="16"/>
        <color theme="1"/>
        <rFont val="Times New Roman"/>
        <family val="1"/>
      </rPr>
      <t xml:space="preserve">
</t>
    </r>
    <r>
      <rPr>
        <i/>
        <sz val="16"/>
        <color theme="1"/>
        <rFont val="Times New Roman"/>
        <family val="1"/>
      </rPr>
      <t>(Từ ngày 27/11/2024 đến ngày 04/12/2024)</t>
    </r>
  </si>
  <si>
    <t xml:space="preserve"> Số liệu ngày 11/12/2024</t>
  </si>
  <si>
    <r>
      <t xml:space="preserve">KẾT QUẢ TEST CHẤT MA TÚY TRONG CƠ THỂ
</t>
    </r>
    <r>
      <rPr>
        <i/>
        <sz val="22"/>
        <color theme="1"/>
        <rFont val="Times New Roman"/>
        <family val="1"/>
      </rPr>
      <t>(Tính đến ngày 11/12/2024)</t>
    </r>
  </si>
  <si>
    <t>Tổng số người Test từ 15/10/2024 đến ngày 10/12/2024</t>
  </si>
  <si>
    <t>Tổng số lượt Test từ 15/10/2024 đến ngày 10/12/2024</t>
  </si>
  <si>
    <t>Số Test trong ngày 11/12/2024</t>
  </si>
  <si>
    <r>
      <rPr>
        <b/>
        <sz val="16"/>
        <color theme="1"/>
        <rFont val="Times New Roman"/>
        <family val="1"/>
      </rPr>
      <t xml:space="preserve">THỐNG KÊ SỐ LIỆU RÀ SOÁT NGƯỜI NGHI NGHIỆN MA TÚY </t>
    </r>
    <r>
      <rPr>
        <sz val="16"/>
        <color theme="1"/>
        <rFont val="Times New Roman"/>
        <family val="1"/>
      </rPr>
      <t xml:space="preserve">
</t>
    </r>
    <r>
      <rPr>
        <i/>
        <sz val="16"/>
        <color theme="1"/>
        <rFont val="Times New Roman"/>
        <family val="1"/>
      </rPr>
      <t>(Từ ngày 11/12/2024 đến ngày 12/12/2024)</t>
    </r>
  </si>
  <si>
    <t>Số liệu ngày 11/12/2024</t>
  </si>
  <si>
    <t>Số hiện hành 
đến ngày 12/12/2024</t>
  </si>
  <si>
    <t>Số liệu
đến ngày 11/12/2024</t>
  </si>
  <si>
    <t xml:space="preserve"> Số liệu ngày 12/12/2024</t>
  </si>
  <si>
    <t>chết</t>
  </si>
  <si>
    <r>
      <rPr>
        <b/>
        <sz val="16"/>
        <rFont val="Times New Roman"/>
        <family val="1"/>
      </rPr>
      <t>THỐNG KÊ SỐ LIỆU ĐỐI TƯỢNG BÁN LẺ</t>
    </r>
    <r>
      <rPr>
        <sz val="16"/>
        <rFont val="Times New Roman"/>
        <family val="1"/>
      </rPr>
      <t xml:space="preserve">
</t>
    </r>
    <r>
      <rPr>
        <i/>
        <sz val="16"/>
        <rFont val="Times New Roman"/>
        <family val="1"/>
      </rPr>
      <t>(Từ ngày 15/10/2024 đến ngày 12/12/2024)</t>
    </r>
  </si>
  <si>
    <t>đưa lên điểm phức tạp</t>
  </si>
  <si>
    <t xml:space="preserve"> Số liệu ngày 15/10/2024</t>
  </si>
  <si>
    <r>
      <rPr>
        <b/>
        <sz val="16"/>
        <rFont val="Times New Roman"/>
        <family val="1"/>
      </rPr>
      <t>THỐNG KÊ SỐ LIỆU RÀ SOÁT ĐIỂM PHỨC TẠP</t>
    </r>
    <r>
      <rPr>
        <sz val="16"/>
        <rFont val="Times New Roman"/>
        <family val="1"/>
      </rPr>
      <t xml:space="preserve">
</t>
    </r>
    <r>
      <rPr>
        <i/>
        <sz val="16"/>
        <rFont val="Times New Roman"/>
        <family val="1"/>
      </rPr>
      <t>(Từ ngày 15/10/2024 đến ngày 12/12/2024)</t>
    </r>
  </si>
  <si>
    <r>
      <rPr>
        <b/>
        <sz val="16"/>
        <rFont val="Times New Roman"/>
        <family val="1"/>
      </rPr>
      <t>THỐNG KÊ SỐ LIỆU RÀ SOÁT ĐIỂM NGUY CƠ</t>
    </r>
    <r>
      <rPr>
        <sz val="16"/>
        <rFont val="Times New Roman"/>
        <family val="1"/>
      </rPr>
      <t xml:space="preserve">
</t>
    </r>
    <r>
      <rPr>
        <i/>
        <sz val="16"/>
        <rFont val="Times New Roman"/>
        <family val="1"/>
      </rPr>
      <t>(Từ ngày 15/10/2024 đến ngày 12/12/2024)</t>
    </r>
  </si>
  <si>
    <t>điểm phức tạp</t>
  </si>
  <si>
    <t>hết thời hạn</t>
  </si>
  <si>
    <r>
      <rPr>
        <b/>
        <sz val="16"/>
        <color theme="1"/>
        <rFont val="Times New Roman"/>
        <family val="1"/>
      </rPr>
      <t>THỐNG KÊ SỐ LIỆU NGƯỜI QUẢN LÝ SAU CAI</t>
    </r>
    <r>
      <rPr>
        <sz val="16"/>
        <color theme="1"/>
        <rFont val="Times New Roman"/>
        <family val="1"/>
      </rPr>
      <t xml:space="preserve">
</t>
    </r>
    <r>
      <rPr>
        <i/>
        <sz val="16"/>
        <color theme="1"/>
        <rFont val="Times New Roman"/>
        <family val="1"/>
      </rPr>
      <t>(Từ ngày 15/10/2024 đến ngày 12/12/2024)</t>
    </r>
  </si>
  <si>
    <t>Số liệu ngày 15/10/2024</t>
  </si>
  <si>
    <t>Số liệu hiện hành ngày 12/12/2024</t>
  </si>
  <si>
    <r>
      <rPr>
        <b/>
        <sz val="16"/>
        <color theme="1"/>
        <rFont val="Times New Roman"/>
        <family val="1"/>
      </rPr>
      <t>THỐNG KÊ SỐ LIỆU NGƯỜI NGHIỆN MA TÚY</t>
    </r>
    <r>
      <rPr>
        <sz val="16"/>
        <color theme="1"/>
        <rFont val="Times New Roman"/>
        <family val="1"/>
      </rPr>
      <t xml:space="preserve">
</t>
    </r>
    <r>
      <rPr>
        <i/>
        <sz val="16"/>
        <color theme="1"/>
        <rFont val="Times New Roman"/>
        <family val="1"/>
      </rPr>
      <t>(Từ ngày 15/10/2024 đến ngày 12/12/2024)</t>
    </r>
  </si>
  <si>
    <r>
      <rPr>
        <b/>
        <sz val="16"/>
        <color theme="1"/>
        <rFont val="Times New Roman"/>
        <family val="1"/>
      </rPr>
      <t>THỐNG KÊ SỐ LIỆU NGƯỜI SỬ DỤNG TRÁI PHÉP CHẤT MA TÚY</t>
    </r>
    <r>
      <rPr>
        <sz val="16"/>
        <color theme="1"/>
        <rFont val="Times New Roman"/>
        <family val="1"/>
      </rPr>
      <t xml:space="preserve">
</t>
    </r>
    <r>
      <rPr>
        <i/>
        <sz val="16"/>
        <color theme="1"/>
        <rFont val="Times New Roman"/>
        <family val="1"/>
      </rPr>
      <t>(Từ ngày 15/10/2024 đến ngày 12/12/2024)</t>
    </r>
  </si>
  <si>
    <t>Đi xác định tình trạng nghiện</t>
  </si>
  <si>
    <t>Số liệu 
đến ngày 15/10/2024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</si>
</sst>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22"/>
      <color theme="1"/>
      <name val="Times New Roman"/>
      <family val="1"/>
    </font>
    <font>
      <b/>
      <sz val="24"/>
      <color theme="1"/>
      <name val="Times New Roman"/>
      <family val="1"/>
    </font>
    <font>
      <sz val="20"/>
      <color theme="1"/>
      <name val="Times New Roman"/>
      <family val="1"/>
    </font>
    <font>
      <sz val="22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name val="Times New Roman"/>
      <family val="1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sz val="18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i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i/>
      <sz val="16"/>
      <color theme="1"/>
      <name val="Times New Roman"/>
      <family val="1"/>
    </font>
    <font>
      <sz val="11"/>
      <color theme="1"/>
      <name val="Times New Roman"/>
      <family val="1"/>
    </font>
    <font>
      <sz val="14"/>
      <name val="Calibri"/>
      <family val="2"/>
      <scheme val="minor"/>
    </font>
    <font>
      <sz val="16"/>
      <name val="Times New Roman"/>
      <family val="1"/>
    </font>
    <font>
      <i/>
      <sz val="16"/>
      <name val="Times New Roman"/>
      <family val="1"/>
    </font>
    <font>
      <i/>
      <sz val="2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 applyAlignment="1">
      <alignment wrapText="1"/>
    </xf>
    <xf numFmtId="0" fontId="5" fillId="2" borderId="0" xfId="0" applyFont="1" applyFill="1"/>
    <xf numFmtId="0" fontId="1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7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0" fillId="0" borderId="0" xfId="0" applyFont="1"/>
    <xf numFmtId="0" fontId="9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wrapText="1"/>
    </xf>
    <xf numFmtId="0" fontId="14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16" fillId="2" borderId="0" xfId="0" applyFont="1" applyFill="1"/>
    <xf numFmtId="0" fontId="2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23" fillId="2" borderId="0" xfId="0" applyFont="1" applyFill="1"/>
    <xf numFmtId="0" fontId="13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22" fillId="4" borderId="0" xfId="0" applyFont="1" applyFill="1"/>
    <xf numFmtId="0" fontId="15" fillId="2" borderId="1" xfId="0" applyFont="1" applyFill="1" applyBorder="1" applyAlignment="1">
      <alignment horizontal="center" vertical="center" wrapText="1"/>
    </xf>
    <xf numFmtId="0" fontId="27" fillId="2" borderId="0" xfId="0" applyFont="1" applyFill="1"/>
    <xf numFmtId="0" fontId="29" fillId="2" borderId="0" xfId="0" applyFont="1" applyFill="1" applyAlignment="1">
      <alignment horizontal="center"/>
    </xf>
    <xf numFmtId="0" fontId="15" fillId="2" borderId="7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/>
    </xf>
    <xf numFmtId="0" fontId="14" fillId="2" borderId="9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64" fontId="15" fillId="4" borderId="7" xfId="1" applyNumberFormat="1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164" fontId="28" fillId="4" borderId="1" xfId="1" applyNumberFormat="1" applyFont="1" applyFill="1" applyBorder="1" applyAlignment="1">
      <alignment horizontal="center" vertical="center" wrapText="1"/>
    </xf>
    <xf numFmtId="164" fontId="17" fillId="4" borderId="1" xfId="1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  <xf numFmtId="0" fontId="1" fillId="0" borderId="1" xfId="0" applyFont="1" applyBorder="1" applyAlignment="1">
      <alignment horizontal="center"/>
    </xf>
    <xf numFmtId="0" fontId="15" fillId="2" borderId="9" xfId="0" applyFont="1" applyFill="1" applyBorder="1" applyAlignment="1">
      <alignment horizontal="center" vertical="center" wrapText="1"/>
    </xf>
    <xf numFmtId="9" fontId="17" fillId="2" borderId="1" xfId="1" applyFont="1" applyFill="1" applyBorder="1" applyAlignment="1">
      <alignment horizontal="center" vertical="center" wrapText="1"/>
    </xf>
    <xf numFmtId="9" fontId="15" fillId="2" borderId="7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7DB1-AFD7-4435-BDC8-A9A8A7F4D017}">
  <dimension ref="A1:K43"/>
  <sheetViews>
    <sheetView zoomScale="110" zoomScaleNormal="110" zoomScaleSheetLayoutView="70" workbookViewId="0">
      <selection activeCell="I5" sqref="I5"/>
    </sheetView>
  </sheetViews>
  <sheetFormatPr defaultRowHeight="18" x14ac:dyDescent="0.35"/>
  <cols>
    <col min="1" max="1" width="6.5546875" style="14" bestFit="1" customWidth="1"/>
    <col min="2" max="2" width="14.33203125" style="14" bestFit="1" customWidth="1"/>
    <col min="3" max="9" width="15.6640625" style="14" customWidth="1"/>
    <col min="10" max="11" width="9.109375" style="14"/>
  </cols>
  <sheetData>
    <row r="1" spans="1:11" s="11" customFormat="1" ht="67.5" customHeight="1" x14ac:dyDescent="0.45">
      <c r="A1" s="56" t="s">
        <v>100</v>
      </c>
      <c r="B1" s="56"/>
      <c r="C1" s="56"/>
      <c r="D1" s="56"/>
      <c r="E1" s="56"/>
      <c r="F1" s="56"/>
      <c r="G1" s="56"/>
      <c r="H1" s="56"/>
      <c r="I1" s="56"/>
      <c r="J1" s="12"/>
      <c r="K1" s="12"/>
    </row>
    <row r="2" spans="1:11" s="29" customFormat="1" ht="30" customHeight="1" x14ac:dyDescent="0.35">
      <c r="A2" s="60" t="s">
        <v>2</v>
      </c>
      <c r="B2" s="60" t="s">
        <v>1</v>
      </c>
      <c r="C2" s="60" t="s">
        <v>89</v>
      </c>
      <c r="D2" s="60" t="s">
        <v>44</v>
      </c>
      <c r="E2" s="58" t="s">
        <v>45</v>
      </c>
      <c r="F2" s="63"/>
      <c r="G2" s="63"/>
      <c r="H2" s="59"/>
      <c r="I2" s="57" t="s">
        <v>96</v>
      </c>
      <c r="J2" s="14"/>
      <c r="K2" s="14"/>
    </row>
    <row r="3" spans="1:11" s="29" customFormat="1" ht="30.75" customHeight="1" x14ac:dyDescent="0.35">
      <c r="A3" s="61"/>
      <c r="B3" s="61"/>
      <c r="C3" s="61"/>
      <c r="D3" s="61"/>
      <c r="E3" s="60" t="s">
        <v>47</v>
      </c>
      <c r="F3" s="58" t="s">
        <v>46</v>
      </c>
      <c r="G3" s="63"/>
      <c r="H3" s="59"/>
      <c r="I3" s="57"/>
      <c r="J3" s="14"/>
      <c r="K3" s="14"/>
    </row>
    <row r="4" spans="1:11" s="29" customFormat="1" ht="58.8" customHeight="1" x14ac:dyDescent="0.35">
      <c r="A4" s="62"/>
      <c r="B4" s="62"/>
      <c r="C4" s="62"/>
      <c r="D4" s="62"/>
      <c r="E4" s="62"/>
      <c r="F4" s="19" t="s">
        <v>101</v>
      </c>
      <c r="G4" s="19" t="s">
        <v>53</v>
      </c>
      <c r="H4" s="19" t="s">
        <v>57</v>
      </c>
      <c r="I4" s="57"/>
      <c r="J4" s="14"/>
      <c r="K4" s="14"/>
    </row>
    <row r="5" spans="1:11" s="29" customFormat="1" x14ac:dyDescent="0.35">
      <c r="A5" s="49">
        <v>1</v>
      </c>
      <c r="B5" s="50" t="s">
        <v>71</v>
      </c>
      <c r="C5" s="19">
        <v>1</v>
      </c>
      <c r="D5" s="30"/>
      <c r="E5" s="30">
        <v>1</v>
      </c>
      <c r="F5" s="19">
        <v>1</v>
      </c>
      <c r="G5" s="19"/>
      <c r="H5" s="19"/>
      <c r="I5" s="30">
        <f>C5+D5-E5</f>
        <v>0</v>
      </c>
      <c r="J5" s="14"/>
      <c r="K5" s="14"/>
    </row>
    <row r="6" spans="1:11" s="29" customFormat="1" x14ac:dyDescent="0.35">
      <c r="A6" s="49">
        <v>2</v>
      </c>
      <c r="B6" s="50" t="s">
        <v>72</v>
      </c>
      <c r="C6" s="19"/>
      <c r="D6" s="30"/>
      <c r="E6" s="30"/>
      <c r="F6" s="19"/>
      <c r="G6" s="19"/>
      <c r="H6" s="19"/>
      <c r="I6" s="30">
        <f t="shared" ref="I6:I21" si="0">C6+D6-E6</f>
        <v>0</v>
      </c>
      <c r="J6" s="14"/>
      <c r="K6" s="14"/>
    </row>
    <row r="7" spans="1:11" s="29" customFormat="1" x14ac:dyDescent="0.35">
      <c r="A7" s="49">
        <v>3</v>
      </c>
      <c r="B7" s="50" t="s">
        <v>73</v>
      </c>
      <c r="C7" s="19">
        <v>1</v>
      </c>
      <c r="D7" s="30"/>
      <c r="E7" s="30"/>
      <c r="F7" s="19"/>
      <c r="G7" s="19"/>
      <c r="H7" s="19"/>
      <c r="I7" s="30">
        <f t="shared" si="0"/>
        <v>1</v>
      </c>
      <c r="J7" s="14"/>
      <c r="K7" s="14"/>
    </row>
    <row r="8" spans="1:11" s="29" customFormat="1" x14ac:dyDescent="0.35">
      <c r="A8" s="49">
        <v>4</v>
      </c>
      <c r="B8" s="50" t="s">
        <v>74</v>
      </c>
      <c r="C8" s="19">
        <v>3</v>
      </c>
      <c r="D8" s="30"/>
      <c r="E8" s="30"/>
      <c r="F8" s="19"/>
      <c r="G8" s="19"/>
      <c r="H8" s="19"/>
      <c r="I8" s="30">
        <f t="shared" si="0"/>
        <v>3</v>
      </c>
      <c r="J8" s="14"/>
      <c r="K8" s="14"/>
    </row>
    <row r="9" spans="1:11" s="29" customFormat="1" x14ac:dyDescent="0.35">
      <c r="A9" s="49">
        <v>5</v>
      </c>
      <c r="B9" s="50" t="s">
        <v>75</v>
      </c>
      <c r="C9" s="19">
        <v>1</v>
      </c>
      <c r="D9" s="30"/>
      <c r="E9" s="30"/>
      <c r="F9" s="19"/>
      <c r="G9" s="19"/>
      <c r="H9" s="19"/>
      <c r="I9" s="30">
        <f t="shared" si="0"/>
        <v>1</v>
      </c>
      <c r="J9" s="14"/>
      <c r="K9" s="14"/>
    </row>
    <row r="10" spans="1:11" s="29" customFormat="1" x14ac:dyDescent="0.35">
      <c r="A10" s="49">
        <v>6</v>
      </c>
      <c r="B10" s="50" t="s">
        <v>76</v>
      </c>
      <c r="C10" s="19"/>
      <c r="D10" s="30"/>
      <c r="E10" s="30"/>
      <c r="F10" s="19"/>
      <c r="G10" s="19"/>
      <c r="H10" s="19"/>
      <c r="I10" s="30">
        <f t="shared" si="0"/>
        <v>0</v>
      </c>
      <c r="J10" s="14"/>
      <c r="K10" s="14"/>
    </row>
    <row r="11" spans="1:11" s="29" customFormat="1" x14ac:dyDescent="0.35">
      <c r="A11" s="49">
        <v>7</v>
      </c>
      <c r="B11" s="50" t="s">
        <v>77</v>
      </c>
      <c r="C11" s="19"/>
      <c r="D11" s="30"/>
      <c r="E11" s="30"/>
      <c r="F11" s="19"/>
      <c r="G11" s="19"/>
      <c r="H11" s="19"/>
      <c r="I11" s="30">
        <f t="shared" si="0"/>
        <v>0</v>
      </c>
      <c r="J11" s="14"/>
      <c r="K11" s="14"/>
    </row>
    <row r="12" spans="1:11" s="29" customFormat="1" x14ac:dyDescent="0.35">
      <c r="A12" s="49">
        <v>8</v>
      </c>
      <c r="B12" s="50" t="s">
        <v>78</v>
      </c>
      <c r="C12" s="19"/>
      <c r="D12" s="30"/>
      <c r="E12" s="30"/>
      <c r="F12" s="19"/>
      <c r="G12" s="19"/>
      <c r="H12" s="19"/>
      <c r="I12" s="30">
        <f t="shared" si="0"/>
        <v>0</v>
      </c>
      <c r="J12" s="14"/>
      <c r="K12" s="14"/>
    </row>
    <row r="13" spans="1:11" s="29" customFormat="1" x14ac:dyDescent="0.35">
      <c r="A13" s="49">
        <v>9</v>
      </c>
      <c r="B13" s="50" t="s">
        <v>79</v>
      </c>
      <c r="C13" s="19"/>
      <c r="D13" s="30"/>
      <c r="E13" s="30"/>
      <c r="F13" s="19"/>
      <c r="G13" s="19"/>
      <c r="H13" s="19"/>
      <c r="I13" s="30">
        <f t="shared" si="0"/>
        <v>0</v>
      </c>
      <c r="J13" s="14"/>
      <c r="K13" s="14"/>
    </row>
    <row r="14" spans="1:11" s="29" customFormat="1" x14ac:dyDescent="0.35">
      <c r="A14" s="49">
        <v>10</v>
      </c>
      <c r="B14" s="50" t="s">
        <v>80</v>
      </c>
      <c r="C14" s="19"/>
      <c r="D14" s="30"/>
      <c r="E14" s="30"/>
      <c r="F14" s="19"/>
      <c r="G14" s="19"/>
      <c r="H14" s="19"/>
      <c r="I14" s="30">
        <f t="shared" si="0"/>
        <v>0</v>
      </c>
      <c r="J14" s="14"/>
      <c r="K14" s="14"/>
    </row>
    <row r="15" spans="1:11" s="29" customFormat="1" x14ac:dyDescent="0.35">
      <c r="A15" s="49">
        <v>11</v>
      </c>
      <c r="B15" s="50" t="s">
        <v>81</v>
      </c>
      <c r="C15" s="19"/>
      <c r="D15" s="19"/>
      <c r="E15" s="19"/>
      <c r="F15" s="19"/>
      <c r="G15" s="19"/>
      <c r="H15" s="19"/>
      <c r="I15" s="30">
        <f t="shared" si="0"/>
        <v>0</v>
      </c>
      <c r="J15" s="14"/>
      <c r="K15" s="14"/>
    </row>
    <row r="16" spans="1:11" s="29" customFormat="1" x14ac:dyDescent="0.35">
      <c r="A16" s="49">
        <v>12</v>
      </c>
      <c r="B16" s="50" t="s">
        <v>82</v>
      </c>
      <c r="C16" s="20">
        <v>0</v>
      </c>
      <c r="D16" s="20">
        <v>1</v>
      </c>
      <c r="E16" s="20"/>
      <c r="F16" s="19"/>
      <c r="G16" s="19"/>
      <c r="H16" s="19"/>
      <c r="I16" s="30">
        <f t="shared" si="0"/>
        <v>1</v>
      </c>
      <c r="J16" s="14"/>
      <c r="K16" s="14"/>
    </row>
    <row r="17" spans="1:11" s="14" customFormat="1" x14ac:dyDescent="0.35">
      <c r="A17" s="49">
        <v>13</v>
      </c>
      <c r="B17" s="50" t="s">
        <v>83</v>
      </c>
      <c r="C17" s="20">
        <v>0</v>
      </c>
      <c r="D17" s="20">
        <v>1</v>
      </c>
      <c r="E17" s="20"/>
      <c r="F17" s="20"/>
      <c r="G17" s="20"/>
      <c r="H17" s="20"/>
      <c r="I17" s="30">
        <f t="shared" si="0"/>
        <v>1</v>
      </c>
    </row>
    <row r="18" spans="1:11" s="14" customFormat="1" x14ac:dyDescent="0.35">
      <c r="A18" s="49">
        <v>14</v>
      </c>
      <c r="B18" s="50" t="s">
        <v>84</v>
      </c>
      <c r="C18" s="20">
        <v>0</v>
      </c>
      <c r="D18" s="20">
        <v>1</v>
      </c>
      <c r="E18" s="20"/>
      <c r="F18" s="20"/>
      <c r="G18" s="20"/>
      <c r="H18" s="20"/>
      <c r="I18" s="30">
        <f t="shared" si="0"/>
        <v>1</v>
      </c>
    </row>
    <row r="19" spans="1:11" s="14" customFormat="1" x14ac:dyDescent="0.35">
      <c r="A19" s="49">
        <v>15</v>
      </c>
      <c r="B19" s="50" t="s">
        <v>85</v>
      </c>
      <c r="C19" s="20"/>
      <c r="D19" s="20"/>
      <c r="E19" s="20"/>
      <c r="F19" s="20"/>
      <c r="G19" s="20"/>
      <c r="H19" s="20"/>
      <c r="I19" s="30">
        <f t="shared" si="0"/>
        <v>0</v>
      </c>
    </row>
    <row r="20" spans="1:11" s="14" customFormat="1" x14ac:dyDescent="0.35">
      <c r="A20" s="49">
        <v>16</v>
      </c>
      <c r="B20" s="50" t="s">
        <v>86</v>
      </c>
      <c r="C20" s="20"/>
      <c r="D20" s="20"/>
      <c r="E20" s="20"/>
      <c r="F20" s="20"/>
      <c r="G20" s="20"/>
      <c r="H20" s="20"/>
      <c r="I20" s="30">
        <f t="shared" si="0"/>
        <v>0</v>
      </c>
    </row>
    <row r="21" spans="1:11" s="14" customFormat="1" x14ac:dyDescent="0.35">
      <c r="A21" s="49">
        <v>17</v>
      </c>
      <c r="B21" s="50" t="s">
        <v>87</v>
      </c>
      <c r="C21" s="20">
        <v>4</v>
      </c>
      <c r="D21" s="20"/>
      <c r="E21" s="20"/>
      <c r="F21" s="20"/>
      <c r="G21" s="20"/>
      <c r="H21" s="20"/>
      <c r="I21" s="30">
        <f t="shared" si="0"/>
        <v>4</v>
      </c>
    </row>
    <row r="22" spans="1:11" s="33" customFormat="1" ht="24" customHeight="1" x14ac:dyDescent="0.3">
      <c r="A22" s="58" t="s">
        <v>0</v>
      </c>
      <c r="B22" s="59"/>
      <c r="C22" s="19">
        <f>SUM(C5:C21)</f>
        <v>10</v>
      </c>
      <c r="D22" s="19">
        <f t="shared" ref="D22:I22" si="1">SUM(D5:D21)</f>
        <v>3</v>
      </c>
      <c r="E22" s="19">
        <f t="shared" si="1"/>
        <v>1</v>
      </c>
      <c r="F22" s="19">
        <f t="shared" si="1"/>
        <v>1</v>
      </c>
      <c r="G22" s="19">
        <f t="shared" si="1"/>
        <v>0</v>
      </c>
      <c r="H22" s="19">
        <f t="shared" si="1"/>
        <v>0</v>
      </c>
      <c r="I22" s="19">
        <f t="shared" si="1"/>
        <v>12</v>
      </c>
    </row>
    <row r="23" spans="1:11" s="10" customFormat="1" ht="101.25" customHeight="1" x14ac:dyDescent="0.3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s="10" customFormat="1" x14ac:dyDescent="0.3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s="10" customFormat="1" x14ac:dyDescent="0.3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s="10" customFormat="1" x14ac:dyDescent="0.3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 s="10" customFormat="1" x14ac:dyDescent="0.3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s="10" customFormat="1" x14ac:dyDescent="0.3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 s="13" customFormat="1" x14ac:dyDescent="0.3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1" s="13" customFormat="1" x14ac:dyDescent="0.3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1" s="13" customFormat="1" x14ac:dyDescent="0.3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1" s="13" customFormat="1" x14ac:dyDescent="0.3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 s="13" customFormat="1" x14ac:dyDescent="0.3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1" s="13" customFormat="1" x14ac:dyDescent="0.3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1" s="13" customFormat="1" x14ac:dyDescent="0.3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1" s="13" customFormat="1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1" s="13" customFormat="1" x14ac:dyDescent="0.3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1" s="13" customFormat="1" x14ac:dyDescent="0.3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1" s="13" customFormat="1" x14ac:dyDescent="0.3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1" s="13" customFormat="1" x14ac:dyDescent="0.3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s="13" customFormat="1" x14ac:dyDescent="0.3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1" s="13" customFormat="1" x14ac:dyDescent="0.3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1" s="13" customFormat="1" x14ac:dyDescent="0.3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</row>
  </sheetData>
  <mergeCells count="10">
    <mergeCell ref="A1:I1"/>
    <mergeCell ref="I2:I4"/>
    <mergeCell ref="A22:B22"/>
    <mergeCell ref="A2:A4"/>
    <mergeCell ref="B2:B4"/>
    <mergeCell ref="D2:D4"/>
    <mergeCell ref="E2:H2"/>
    <mergeCell ref="E3:E4"/>
    <mergeCell ref="F3:H3"/>
    <mergeCell ref="C2:C4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4"/>
  <sheetViews>
    <sheetView zoomScale="85" zoomScaleNormal="85" zoomScaleSheetLayoutView="70" workbookViewId="0">
      <selection activeCell="K16" sqref="K16"/>
    </sheetView>
  </sheetViews>
  <sheetFormatPr defaultRowHeight="18" x14ac:dyDescent="0.35"/>
  <cols>
    <col min="1" max="1" width="6.5546875" style="14" bestFit="1" customWidth="1"/>
    <col min="2" max="2" width="14.33203125" style="14" bestFit="1" customWidth="1"/>
    <col min="3" max="3" width="7.6640625" style="14" customWidth="1"/>
    <col min="4" max="4" width="8.33203125" style="14" customWidth="1"/>
    <col min="5" max="8" width="8.88671875" style="14" customWidth="1"/>
    <col min="9" max="10" width="7.6640625" style="14" customWidth="1"/>
    <col min="11" max="14" width="8.44140625" style="14" customWidth="1"/>
    <col min="15" max="15" width="8.6640625" style="14" customWidth="1"/>
    <col min="16" max="16" width="7.6640625" style="14" customWidth="1"/>
    <col min="17" max="17" width="16.44140625" style="14" customWidth="1"/>
    <col min="18" max="19" width="9.109375" style="14"/>
  </cols>
  <sheetData>
    <row r="1" spans="1:19" s="11" customFormat="1" ht="97.5" customHeight="1" x14ac:dyDescent="0.45">
      <c r="A1" s="56" t="s">
        <v>103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12"/>
      <c r="S1" s="12"/>
    </row>
    <row r="2" spans="1:19" s="29" customFormat="1" ht="47.25" customHeight="1" x14ac:dyDescent="0.35">
      <c r="A2" s="60" t="s">
        <v>2</v>
      </c>
      <c r="B2" s="60" t="s">
        <v>1</v>
      </c>
      <c r="C2" s="57" t="s">
        <v>40</v>
      </c>
      <c r="D2" s="57"/>
      <c r="E2" s="57"/>
      <c r="F2" s="57"/>
      <c r="G2" s="57"/>
      <c r="H2" s="57"/>
      <c r="I2" s="57"/>
      <c r="J2" s="57" t="s">
        <v>61</v>
      </c>
      <c r="K2" s="57"/>
      <c r="L2" s="57"/>
      <c r="M2" s="57"/>
      <c r="N2" s="57"/>
      <c r="O2" s="57"/>
      <c r="P2" s="57"/>
      <c r="Q2" s="57" t="s">
        <v>60</v>
      </c>
      <c r="R2" s="14"/>
      <c r="S2" s="14"/>
    </row>
    <row r="3" spans="1:19" s="29" customFormat="1" ht="42" customHeight="1" x14ac:dyDescent="0.35">
      <c r="A3" s="61"/>
      <c r="B3" s="61"/>
      <c r="C3" s="57" t="s">
        <v>102</v>
      </c>
      <c r="D3" s="60" t="s">
        <v>44</v>
      </c>
      <c r="E3" s="58" t="s">
        <v>45</v>
      </c>
      <c r="F3" s="63"/>
      <c r="G3" s="63"/>
      <c r="H3" s="59"/>
      <c r="I3" s="57" t="s">
        <v>96</v>
      </c>
      <c r="J3" s="57" t="s">
        <v>102</v>
      </c>
      <c r="K3" s="60" t="s">
        <v>44</v>
      </c>
      <c r="L3" s="58" t="s">
        <v>45</v>
      </c>
      <c r="M3" s="63"/>
      <c r="N3" s="63"/>
      <c r="O3" s="59"/>
      <c r="P3" s="57" t="s">
        <v>96</v>
      </c>
      <c r="Q3" s="57"/>
      <c r="R3" s="14"/>
      <c r="S3" s="14"/>
    </row>
    <row r="4" spans="1:19" s="29" customFormat="1" ht="42" customHeight="1" x14ac:dyDescent="0.35">
      <c r="A4" s="61"/>
      <c r="B4" s="61"/>
      <c r="C4" s="57"/>
      <c r="D4" s="61"/>
      <c r="E4" s="60" t="s">
        <v>47</v>
      </c>
      <c r="F4" s="58" t="s">
        <v>46</v>
      </c>
      <c r="G4" s="63"/>
      <c r="H4" s="59"/>
      <c r="I4" s="57"/>
      <c r="J4" s="57"/>
      <c r="K4" s="61"/>
      <c r="L4" s="60" t="s">
        <v>47</v>
      </c>
      <c r="M4" s="58" t="s">
        <v>46</v>
      </c>
      <c r="N4" s="63"/>
      <c r="O4" s="59"/>
      <c r="P4" s="57"/>
      <c r="Q4" s="57"/>
      <c r="R4" s="14"/>
      <c r="S4" s="14"/>
    </row>
    <row r="5" spans="1:19" s="29" customFormat="1" ht="54.75" customHeight="1" x14ac:dyDescent="0.35">
      <c r="A5" s="62"/>
      <c r="B5" s="62"/>
      <c r="C5" s="57"/>
      <c r="D5" s="62"/>
      <c r="E5" s="62"/>
      <c r="F5" s="19" t="s">
        <v>57</v>
      </c>
      <c r="G5" s="19" t="s">
        <v>58</v>
      </c>
      <c r="H5" s="19" t="s">
        <v>57</v>
      </c>
      <c r="I5" s="57"/>
      <c r="J5" s="57"/>
      <c r="K5" s="62"/>
      <c r="L5" s="62"/>
      <c r="M5" s="19" t="s">
        <v>57</v>
      </c>
      <c r="N5" s="19" t="s">
        <v>57</v>
      </c>
      <c r="O5" s="19" t="s">
        <v>59</v>
      </c>
      <c r="P5" s="57"/>
      <c r="Q5" s="57"/>
      <c r="R5" s="14"/>
      <c r="S5" s="14"/>
    </row>
    <row r="6" spans="1:19" s="29" customFormat="1" x14ac:dyDescent="0.35">
      <c r="A6" s="49">
        <v>1</v>
      </c>
      <c r="B6" s="50" t="s">
        <v>71</v>
      </c>
      <c r="C6" s="30">
        <v>0</v>
      </c>
      <c r="D6" s="30">
        <v>1</v>
      </c>
      <c r="E6" s="30"/>
      <c r="F6" s="30"/>
      <c r="G6" s="30"/>
      <c r="H6" s="30"/>
      <c r="I6" s="30">
        <f>C6+D6-E6</f>
        <v>1</v>
      </c>
      <c r="J6" s="19"/>
      <c r="K6" s="30"/>
      <c r="L6" s="30"/>
      <c r="M6" s="19"/>
      <c r="N6" s="19"/>
      <c r="O6" s="19"/>
      <c r="P6" s="19">
        <f>J6+K6-L6</f>
        <v>0</v>
      </c>
      <c r="Q6" s="19">
        <f>I6+P6</f>
        <v>1</v>
      </c>
      <c r="R6" s="14"/>
      <c r="S6" s="14"/>
    </row>
    <row r="7" spans="1:19" s="29" customFormat="1" x14ac:dyDescent="0.35">
      <c r="A7" s="49">
        <v>2</v>
      </c>
      <c r="B7" s="50" t="s">
        <v>72</v>
      </c>
      <c r="C7" s="30"/>
      <c r="D7" s="30"/>
      <c r="E7" s="30"/>
      <c r="F7" s="30"/>
      <c r="G7" s="30"/>
      <c r="H7" s="30"/>
      <c r="I7" s="30">
        <f t="shared" ref="I7:I22" si="0">C7+D7-E7</f>
        <v>0</v>
      </c>
      <c r="J7" s="19"/>
      <c r="K7" s="30"/>
      <c r="L7" s="30"/>
      <c r="M7" s="19"/>
      <c r="N7" s="19"/>
      <c r="O7" s="19"/>
      <c r="P7" s="19">
        <f t="shared" ref="P7:P22" si="1">J7+K7-L7</f>
        <v>0</v>
      </c>
      <c r="Q7" s="19">
        <f t="shared" ref="Q7:Q22" si="2">I7+P7</f>
        <v>0</v>
      </c>
      <c r="R7" s="14"/>
      <c r="S7" s="14"/>
    </row>
    <row r="8" spans="1:19" s="29" customFormat="1" x14ac:dyDescent="0.35">
      <c r="A8" s="49">
        <v>3</v>
      </c>
      <c r="B8" s="50" t="s">
        <v>73</v>
      </c>
      <c r="C8" s="30"/>
      <c r="D8" s="30"/>
      <c r="E8" s="30"/>
      <c r="F8" s="30"/>
      <c r="G8" s="30"/>
      <c r="H8" s="30"/>
      <c r="I8" s="30">
        <f t="shared" si="0"/>
        <v>0</v>
      </c>
      <c r="J8" s="19"/>
      <c r="K8" s="30"/>
      <c r="L8" s="30"/>
      <c r="M8" s="19"/>
      <c r="N8" s="19"/>
      <c r="O8" s="19"/>
      <c r="P8" s="19">
        <f t="shared" si="1"/>
        <v>0</v>
      </c>
      <c r="Q8" s="19">
        <f t="shared" si="2"/>
        <v>0</v>
      </c>
      <c r="R8" s="14"/>
      <c r="S8" s="14"/>
    </row>
    <row r="9" spans="1:19" s="29" customFormat="1" x14ac:dyDescent="0.35">
      <c r="A9" s="49">
        <v>4</v>
      </c>
      <c r="B9" s="50" t="s">
        <v>74</v>
      </c>
      <c r="C9" s="30">
        <v>0</v>
      </c>
      <c r="D9" s="30">
        <v>0</v>
      </c>
      <c r="E9" s="30">
        <v>0</v>
      </c>
      <c r="F9" s="30"/>
      <c r="G9" s="30"/>
      <c r="H9" s="30"/>
      <c r="I9" s="30">
        <f t="shared" si="0"/>
        <v>0</v>
      </c>
      <c r="J9" s="19"/>
      <c r="K9" s="30"/>
      <c r="L9" s="30"/>
      <c r="M9" s="19"/>
      <c r="N9" s="19"/>
      <c r="O9" s="19"/>
      <c r="P9" s="19">
        <f t="shared" si="1"/>
        <v>0</v>
      </c>
      <c r="Q9" s="19">
        <f t="shared" si="2"/>
        <v>0</v>
      </c>
      <c r="R9" s="14"/>
      <c r="S9" s="14"/>
    </row>
    <row r="10" spans="1:19" s="29" customFormat="1" x14ac:dyDescent="0.35">
      <c r="A10" s="49">
        <v>5</v>
      </c>
      <c r="B10" s="50" t="s">
        <v>75</v>
      </c>
      <c r="C10" s="30"/>
      <c r="D10" s="30"/>
      <c r="E10" s="30"/>
      <c r="F10" s="30"/>
      <c r="G10" s="30"/>
      <c r="H10" s="30"/>
      <c r="I10" s="30">
        <f t="shared" si="0"/>
        <v>0</v>
      </c>
      <c r="J10" s="19"/>
      <c r="K10" s="30"/>
      <c r="L10" s="30"/>
      <c r="M10" s="19"/>
      <c r="N10" s="19"/>
      <c r="O10" s="19"/>
      <c r="P10" s="19">
        <f t="shared" si="1"/>
        <v>0</v>
      </c>
      <c r="Q10" s="19">
        <f t="shared" si="2"/>
        <v>0</v>
      </c>
      <c r="R10" s="14"/>
      <c r="S10" s="14"/>
    </row>
    <row r="11" spans="1:19" s="29" customFormat="1" x14ac:dyDescent="0.35">
      <c r="A11" s="49">
        <v>6</v>
      </c>
      <c r="B11" s="50" t="s">
        <v>76</v>
      </c>
      <c r="C11" s="30"/>
      <c r="D11" s="30"/>
      <c r="E11" s="30"/>
      <c r="F11" s="30"/>
      <c r="G11" s="30"/>
      <c r="H11" s="30"/>
      <c r="I11" s="30">
        <f t="shared" si="0"/>
        <v>0</v>
      </c>
      <c r="J11" s="19"/>
      <c r="K11" s="30"/>
      <c r="L11" s="30"/>
      <c r="M11" s="19"/>
      <c r="N11" s="19"/>
      <c r="O11" s="19"/>
      <c r="P11" s="19">
        <f t="shared" si="1"/>
        <v>0</v>
      </c>
      <c r="Q11" s="19">
        <f t="shared" si="2"/>
        <v>0</v>
      </c>
      <c r="R11" s="14"/>
      <c r="S11" s="14"/>
    </row>
    <row r="12" spans="1:19" s="29" customFormat="1" x14ac:dyDescent="0.35">
      <c r="A12" s="49">
        <v>7</v>
      </c>
      <c r="B12" s="50" t="s">
        <v>77</v>
      </c>
      <c r="C12" s="30"/>
      <c r="D12" s="30"/>
      <c r="E12" s="30"/>
      <c r="F12" s="30"/>
      <c r="G12" s="30"/>
      <c r="H12" s="30"/>
      <c r="I12" s="30">
        <f t="shared" si="0"/>
        <v>0</v>
      </c>
      <c r="J12" s="19"/>
      <c r="K12" s="30"/>
      <c r="L12" s="30"/>
      <c r="M12" s="19"/>
      <c r="N12" s="19"/>
      <c r="O12" s="19"/>
      <c r="P12" s="19">
        <f t="shared" si="1"/>
        <v>0</v>
      </c>
      <c r="Q12" s="19">
        <f t="shared" si="2"/>
        <v>0</v>
      </c>
      <c r="R12" s="14"/>
      <c r="S12" s="14"/>
    </row>
    <row r="13" spans="1:19" s="29" customFormat="1" x14ac:dyDescent="0.35">
      <c r="A13" s="49">
        <v>8</v>
      </c>
      <c r="B13" s="50" t="s">
        <v>78</v>
      </c>
      <c r="C13" s="30"/>
      <c r="D13" s="30"/>
      <c r="E13" s="30"/>
      <c r="F13" s="30"/>
      <c r="G13" s="30"/>
      <c r="H13" s="30"/>
      <c r="I13" s="30">
        <f t="shared" si="0"/>
        <v>0</v>
      </c>
      <c r="J13" s="19">
        <v>0</v>
      </c>
      <c r="K13" s="30">
        <v>1</v>
      </c>
      <c r="L13" s="30">
        <v>0</v>
      </c>
      <c r="M13" s="19"/>
      <c r="N13" s="19"/>
      <c r="O13" s="19"/>
      <c r="P13" s="19">
        <f t="shared" si="1"/>
        <v>1</v>
      </c>
      <c r="Q13" s="19">
        <f t="shared" si="2"/>
        <v>1</v>
      </c>
      <c r="R13" s="14"/>
      <c r="S13" s="14"/>
    </row>
    <row r="14" spans="1:19" s="29" customFormat="1" x14ac:dyDescent="0.35">
      <c r="A14" s="49">
        <v>9</v>
      </c>
      <c r="B14" s="50" t="s">
        <v>79</v>
      </c>
      <c r="C14" s="30"/>
      <c r="D14" s="30"/>
      <c r="E14" s="30"/>
      <c r="F14" s="30"/>
      <c r="G14" s="30"/>
      <c r="H14" s="30"/>
      <c r="I14" s="30">
        <f t="shared" si="0"/>
        <v>0</v>
      </c>
      <c r="J14" s="19"/>
      <c r="K14" s="30"/>
      <c r="L14" s="30"/>
      <c r="M14" s="19"/>
      <c r="N14" s="19"/>
      <c r="O14" s="19"/>
      <c r="P14" s="19">
        <f t="shared" si="1"/>
        <v>0</v>
      </c>
      <c r="Q14" s="19">
        <f t="shared" si="2"/>
        <v>0</v>
      </c>
      <c r="R14" s="14"/>
      <c r="S14" s="14"/>
    </row>
    <row r="15" spans="1:19" s="29" customFormat="1" x14ac:dyDescent="0.35">
      <c r="A15" s="49">
        <v>10</v>
      </c>
      <c r="B15" s="50" t="s">
        <v>80</v>
      </c>
      <c r="C15" s="30"/>
      <c r="D15" s="30"/>
      <c r="E15" s="30"/>
      <c r="F15" s="30"/>
      <c r="G15" s="30"/>
      <c r="H15" s="30"/>
      <c r="I15" s="30">
        <f t="shared" si="0"/>
        <v>0</v>
      </c>
      <c r="J15" s="19"/>
      <c r="K15" s="30"/>
      <c r="L15" s="30"/>
      <c r="M15" s="19"/>
      <c r="N15" s="19"/>
      <c r="O15" s="19"/>
      <c r="P15" s="19">
        <f t="shared" si="1"/>
        <v>0</v>
      </c>
      <c r="Q15" s="19">
        <f t="shared" si="2"/>
        <v>0</v>
      </c>
      <c r="R15" s="14"/>
      <c r="S15" s="14"/>
    </row>
    <row r="16" spans="1:19" s="29" customFormat="1" x14ac:dyDescent="0.35">
      <c r="A16" s="49">
        <v>11</v>
      </c>
      <c r="B16" s="50" t="s">
        <v>81</v>
      </c>
      <c r="C16" s="30"/>
      <c r="D16" s="19"/>
      <c r="E16" s="19"/>
      <c r="F16" s="30"/>
      <c r="G16" s="30"/>
      <c r="H16" s="30"/>
      <c r="I16" s="30">
        <f t="shared" si="0"/>
        <v>0</v>
      </c>
      <c r="J16" s="19"/>
      <c r="K16" s="19"/>
      <c r="L16" s="19"/>
      <c r="M16" s="19"/>
      <c r="N16" s="19"/>
      <c r="O16" s="19"/>
      <c r="P16" s="19">
        <f t="shared" si="1"/>
        <v>0</v>
      </c>
      <c r="Q16" s="19">
        <f t="shared" si="2"/>
        <v>0</v>
      </c>
      <c r="R16" s="14"/>
      <c r="S16" s="14"/>
    </row>
    <row r="17" spans="1:19" s="14" customFormat="1" x14ac:dyDescent="0.35">
      <c r="A17" s="49">
        <v>12</v>
      </c>
      <c r="B17" s="50" t="s">
        <v>82</v>
      </c>
      <c r="C17" s="20"/>
      <c r="D17" s="20"/>
      <c r="E17" s="20"/>
      <c r="F17" s="20"/>
      <c r="G17" s="20"/>
      <c r="H17" s="20"/>
      <c r="I17" s="30">
        <f t="shared" si="0"/>
        <v>0</v>
      </c>
      <c r="J17" s="20"/>
      <c r="K17" s="20"/>
      <c r="L17" s="20"/>
      <c r="M17" s="20"/>
      <c r="N17" s="20"/>
      <c r="O17" s="20"/>
      <c r="P17" s="19">
        <f t="shared" si="1"/>
        <v>0</v>
      </c>
      <c r="Q17" s="19">
        <f t="shared" si="2"/>
        <v>0</v>
      </c>
    </row>
    <row r="18" spans="1:19" s="14" customFormat="1" x14ac:dyDescent="0.35">
      <c r="A18" s="49">
        <v>13</v>
      </c>
      <c r="B18" s="50" t="s">
        <v>83</v>
      </c>
      <c r="C18" s="20"/>
      <c r="D18" s="20"/>
      <c r="E18" s="20"/>
      <c r="F18" s="20"/>
      <c r="G18" s="20"/>
      <c r="H18" s="20"/>
      <c r="I18" s="30">
        <f t="shared" si="0"/>
        <v>0</v>
      </c>
      <c r="J18" s="20"/>
      <c r="K18" s="20"/>
      <c r="L18" s="20"/>
      <c r="M18" s="20"/>
      <c r="N18" s="20"/>
      <c r="O18" s="20"/>
      <c r="P18" s="19">
        <f t="shared" si="1"/>
        <v>0</v>
      </c>
      <c r="Q18" s="19">
        <f t="shared" si="2"/>
        <v>0</v>
      </c>
    </row>
    <row r="19" spans="1:19" s="14" customFormat="1" x14ac:dyDescent="0.35">
      <c r="A19" s="49">
        <v>14</v>
      </c>
      <c r="B19" s="50" t="s">
        <v>84</v>
      </c>
      <c r="C19" s="20"/>
      <c r="D19" s="20"/>
      <c r="E19" s="20"/>
      <c r="F19" s="20"/>
      <c r="G19" s="20"/>
      <c r="H19" s="20"/>
      <c r="I19" s="30">
        <f t="shared" si="0"/>
        <v>0</v>
      </c>
      <c r="J19" s="20"/>
      <c r="K19" s="20"/>
      <c r="L19" s="20"/>
      <c r="M19" s="20"/>
      <c r="N19" s="20"/>
      <c r="O19" s="20"/>
      <c r="P19" s="19">
        <f t="shared" si="1"/>
        <v>0</v>
      </c>
      <c r="Q19" s="19">
        <f t="shared" si="2"/>
        <v>0</v>
      </c>
    </row>
    <row r="20" spans="1:19" s="14" customFormat="1" x14ac:dyDescent="0.35">
      <c r="A20" s="49">
        <v>15</v>
      </c>
      <c r="B20" s="50" t="s">
        <v>85</v>
      </c>
      <c r="C20" s="20"/>
      <c r="D20" s="20"/>
      <c r="E20" s="20"/>
      <c r="F20" s="20"/>
      <c r="G20" s="20"/>
      <c r="H20" s="20"/>
      <c r="I20" s="30">
        <f t="shared" si="0"/>
        <v>0</v>
      </c>
      <c r="J20" s="20"/>
      <c r="K20" s="20"/>
      <c r="L20" s="20"/>
      <c r="M20" s="20"/>
      <c r="N20" s="20"/>
      <c r="O20" s="20"/>
      <c r="P20" s="19">
        <f t="shared" si="1"/>
        <v>0</v>
      </c>
      <c r="Q20" s="19">
        <f t="shared" si="2"/>
        <v>0</v>
      </c>
    </row>
    <row r="21" spans="1:19" s="14" customFormat="1" x14ac:dyDescent="0.35">
      <c r="A21" s="49">
        <v>16</v>
      </c>
      <c r="B21" s="50" t="s">
        <v>86</v>
      </c>
      <c r="C21" s="20"/>
      <c r="D21" s="20"/>
      <c r="E21" s="20"/>
      <c r="F21" s="20"/>
      <c r="G21" s="20"/>
      <c r="H21" s="20"/>
      <c r="I21" s="30">
        <f t="shared" si="0"/>
        <v>0</v>
      </c>
      <c r="J21" s="20"/>
      <c r="K21" s="20"/>
      <c r="L21" s="20"/>
      <c r="M21" s="20"/>
      <c r="N21" s="20"/>
      <c r="O21" s="20"/>
      <c r="P21" s="19">
        <f t="shared" si="1"/>
        <v>0</v>
      </c>
      <c r="Q21" s="19">
        <f t="shared" si="2"/>
        <v>0</v>
      </c>
    </row>
    <row r="22" spans="1:19" s="14" customFormat="1" x14ac:dyDescent="0.35">
      <c r="A22" s="49">
        <v>17</v>
      </c>
      <c r="B22" s="50" t="s">
        <v>87</v>
      </c>
      <c r="C22" s="20"/>
      <c r="D22" s="20"/>
      <c r="E22" s="20"/>
      <c r="F22" s="20"/>
      <c r="G22" s="20"/>
      <c r="H22" s="20"/>
      <c r="I22" s="30">
        <f t="shared" si="0"/>
        <v>0</v>
      </c>
      <c r="J22" s="20"/>
      <c r="K22" s="20"/>
      <c r="L22" s="20"/>
      <c r="M22" s="20"/>
      <c r="N22" s="20"/>
      <c r="O22" s="20"/>
      <c r="P22" s="19">
        <f t="shared" si="1"/>
        <v>0</v>
      </c>
      <c r="Q22" s="19">
        <f t="shared" si="2"/>
        <v>0</v>
      </c>
    </row>
    <row r="23" spans="1:19" s="33" customFormat="1" ht="24" customHeight="1" x14ac:dyDescent="0.3">
      <c r="A23" s="58" t="s">
        <v>0</v>
      </c>
      <c r="B23" s="59"/>
      <c r="C23" s="19">
        <f>SUM(C6:C22)</f>
        <v>0</v>
      </c>
      <c r="D23" s="19">
        <f t="shared" ref="D23:Q23" si="3">SUM(D6:D22)</f>
        <v>1</v>
      </c>
      <c r="E23" s="19">
        <f t="shared" si="3"/>
        <v>0</v>
      </c>
      <c r="F23" s="19">
        <f t="shared" si="3"/>
        <v>0</v>
      </c>
      <c r="G23" s="19">
        <f t="shared" si="3"/>
        <v>0</v>
      </c>
      <c r="H23" s="19">
        <f t="shared" si="3"/>
        <v>0</v>
      </c>
      <c r="I23" s="19">
        <f t="shared" si="3"/>
        <v>1</v>
      </c>
      <c r="J23" s="19">
        <f t="shared" si="3"/>
        <v>0</v>
      </c>
      <c r="K23" s="19">
        <f t="shared" si="3"/>
        <v>1</v>
      </c>
      <c r="L23" s="19">
        <f t="shared" si="3"/>
        <v>0</v>
      </c>
      <c r="M23" s="19">
        <f t="shared" si="3"/>
        <v>0</v>
      </c>
      <c r="N23" s="19">
        <f t="shared" si="3"/>
        <v>0</v>
      </c>
      <c r="O23" s="19">
        <f t="shared" si="3"/>
        <v>0</v>
      </c>
      <c r="P23" s="19">
        <f t="shared" si="3"/>
        <v>1</v>
      </c>
      <c r="Q23" s="19">
        <f t="shared" si="3"/>
        <v>2</v>
      </c>
    </row>
    <row r="24" spans="1:19" s="10" customFormat="1" ht="101.25" customHeight="1" x14ac:dyDescent="0.3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 s="10" customFormat="1" x14ac:dyDescent="0.3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s="10" customFormat="1" x14ac:dyDescent="0.3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 s="10" customFormat="1" x14ac:dyDescent="0.3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s="10" customFormat="1" x14ac:dyDescent="0.3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19" s="10" customFormat="1" x14ac:dyDescent="0.3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19" s="13" customFormat="1" x14ac:dyDescent="0.3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1" spans="1:19" s="13" customFormat="1" x14ac:dyDescent="0.3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19" s="13" customFormat="1" x14ac:dyDescent="0.3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19" s="13" customFormat="1" x14ac:dyDescent="0.3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s="13" customFormat="1" x14ac:dyDescent="0.3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s="13" customFormat="1" x14ac:dyDescent="0.3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19" s="13" customFormat="1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19" s="13" customFormat="1" x14ac:dyDescent="0.3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19" s="13" customFormat="1" x14ac:dyDescent="0.3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 s="13" customFormat="1" x14ac:dyDescent="0.3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19" s="13" customFormat="1" x14ac:dyDescent="0.3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19" s="13" customFormat="1" x14ac:dyDescent="0.3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 s="13" customFormat="1" x14ac:dyDescent="0.3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19" s="13" customFormat="1" x14ac:dyDescent="0.3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1:19" s="13" customFormat="1" x14ac:dyDescent="0.3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</sheetData>
  <mergeCells count="19">
    <mergeCell ref="A1:Q1"/>
    <mergeCell ref="A23:B23"/>
    <mergeCell ref="I3:I5"/>
    <mergeCell ref="J3:J5"/>
    <mergeCell ref="P3:P5"/>
    <mergeCell ref="Q2:Q5"/>
    <mergeCell ref="D3:D5"/>
    <mergeCell ref="E3:H3"/>
    <mergeCell ref="E4:E5"/>
    <mergeCell ref="F4:H4"/>
    <mergeCell ref="K3:K5"/>
    <mergeCell ref="L3:O3"/>
    <mergeCell ref="L4:L5"/>
    <mergeCell ref="M4:O4"/>
    <mergeCell ref="A2:A5"/>
    <mergeCell ref="B2:B5"/>
    <mergeCell ref="C3:C5"/>
    <mergeCell ref="C2:I2"/>
    <mergeCell ref="J2:P2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C8833-FFF2-4B95-AFAB-E65FBC0CFB54}">
  <dimension ref="A1:X44"/>
  <sheetViews>
    <sheetView zoomScale="110" zoomScaleNormal="110" zoomScaleSheetLayoutView="70" workbookViewId="0">
      <selection activeCell="M15" sqref="M15"/>
    </sheetView>
  </sheetViews>
  <sheetFormatPr defaultRowHeight="18" x14ac:dyDescent="0.35"/>
  <cols>
    <col min="1" max="1" width="6.5546875" style="14" bestFit="1" customWidth="1"/>
    <col min="2" max="2" width="14.33203125" style="14" bestFit="1" customWidth="1"/>
    <col min="3" max="3" width="7.6640625" style="14" customWidth="1"/>
    <col min="4" max="4" width="8.33203125" style="14" customWidth="1"/>
    <col min="5" max="8" width="8.88671875" style="14" customWidth="1"/>
    <col min="9" max="10" width="7.6640625" style="14" customWidth="1"/>
    <col min="11" max="14" width="8.44140625" style="14" customWidth="1"/>
    <col min="15" max="15" width="8.6640625" style="14" customWidth="1"/>
    <col min="16" max="16" width="7.6640625" style="14" customWidth="1"/>
    <col min="17" max="17" width="16.44140625" style="14" customWidth="1"/>
    <col min="18" max="19" width="9.109375" style="14"/>
    <col min="20" max="24" width="9.109375" style="8"/>
  </cols>
  <sheetData>
    <row r="1" spans="1:19" s="11" customFormat="1" ht="97.5" customHeight="1" x14ac:dyDescent="0.45">
      <c r="A1" s="56" t="s">
        <v>104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12"/>
      <c r="S1" s="12"/>
    </row>
    <row r="2" spans="1:19" s="29" customFormat="1" ht="47.25" customHeight="1" x14ac:dyDescent="0.35">
      <c r="A2" s="60" t="s">
        <v>2</v>
      </c>
      <c r="B2" s="60" t="s">
        <v>1</v>
      </c>
      <c r="C2" s="57" t="s">
        <v>62</v>
      </c>
      <c r="D2" s="57"/>
      <c r="E2" s="57"/>
      <c r="F2" s="57"/>
      <c r="G2" s="57"/>
      <c r="H2" s="57"/>
      <c r="I2" s="57"/>
      <c r="J2" s="57" t="s">
        <v>63</v>
      </c>
      <c r="K2" s="57"/>
      <c r="L2" s="57"/>
      <c r="M2" s="57"/>
      <c r="N2" s="57"/>
      <c r="O2" s="57"/>
      <c r="P2" s="57"/>
      <c r="Q2" s="57" t="s">
        <v>64</v>
      </c>
      <c r="R2" s="14"/>
      <c r="S2" s="14"/>
    </row>
    <row r="3" spans="1:19" s="29" customFormat="1" ht="42" customHeight="1" x14ac:dyDescent="0.35">
      <c r="A3" s="61"/>
      <c r="B3" s="61"/>
      <c r="C3" s="64" t="s">
        <v>102</v>
      </c>
      <c r="D3" s="60" t="s">
        <v>44</v>
      </c>
      <c r="E3" s="58" t="s">
        <v>45</v>
      </c>
      <c r="F3" s="63"/>
      <c r="G3" s="63"/>
      <c r="H3" s="59"/>
      <c r="I3" s="64" t="s">
        <v>98</v>
      </c>
      <c r="J3" s="64" t="s">
        <v>102</v>
      </c>
      <c r="K3" s="60" t="s">
        <v>44</v>
      </c>
      <c r="L3" s="58" t="s">
        <v>45</v>
      </c>
      <c r="M3" s="63"/>
      <c r="N3" s="63"/>
      <c r="O3" s="59"/>
      <c r="P3" s="64" t="s">
        <v>98</v>
      </c>
      <c r="Q3" s="57"/>
      <c r="R3" s="14"/>
      <c r="S3" s="14"/>
    </row>
    <row r="4" spans="1:19" s="29" customFormat="1" ht="42" customHeight="1" x14ac:dyDescent="0.35">
      <c r="A4" s="61"/>
      <c r="B4" s="61"/>
      <c r="C4" s="65"/>
      <c r="D4" s="61"/>
      <c r="E4" s="60" t="s">
        <v>47</v>
      </c>
      <c r="F4" s="58" t="s">
        <v>46</v>
      </c>
      <c r="G4" s="63"/>
      <c r="H4" s="59"/>
      <c r="I4" s="65"/>
      <c r="J4" s="65"/>
      <c r="K4" s="61"/>
      <c r="L4" s="60" t="s">
        <v>47</v>
      </c>
      <c r="M4" s="58" t="s">
        <v>46</v>
      </c>
      <c r="N4" s="63"/>
      <c r="O4" s="59"/>
      <c r="P4" s="65"/>
      <c r="Q4" s="57"/>
      <c r="R4" s="14"/>
      <c r="S4" s="14"/>
    </row>
    <row r="5" spans="1:19" s="29" customFormat="1" ht="54.75" customHeight="1" x14ac:dyDescent="0.35">
      <c r="A5" s="62"/>
      <c r="B5" s="62"/>
      <c r="C5" s="66"/>
      <c r="D5" s="62"/>
      <c r="E5" s="62"/>
      <c r="F5" s="19" t="s">
        <v>57</v>
      </c>
      <c r="G5" s="19" t="s">
        <v>58</v>
      </c>
      <c r="H5" s="19" t="s">
        <v>57</v>
      </c>
      <c r="I5" s="66"/>
      <c r="J5" s="66"/>
      <c r="K5" s="62"/>
      <c r="L5" s="62"/>
      <c r="M5" s="19" t="s">
        <v>105</v>
      </c>
      <c r="N5" s="19" t="s">
        <v>57</v>
      </c>
      <c r="O5" s="19" t="s">
        <v>59</v>
      </c>
      <c r="P5" s="66"/>
      <c r="Q5" s="57"/>
      <c r="R5" s="14"/>
      <c r="S5" s="14"/>
    </row>
    <row r="6" spans="1:19" s="29" customFormat="1" x14ac:dyDescent="0.35">
      <c r="A6" s="49">
        <v>1</v>
      </c>
      <c r="B6" s="50" t="s">
        <v>71</v>
      </c>
      <c r="C6" s="30"/>
      <c r="D6" s="30"/>
      <c r="E6" s="30"/>
      <c r="F6" s="30"/>
      <c r="G6" s="30"/>
      <c r="H6" s="30"/>
      <c r="I6" s="30"/>
      <c r="J6" s="19">
        <v>1</v>
      </c>
      <c r="K6" s="30">
        <v>0</v>
      </c>
      <c r="L6" s="20">
        <v>0</v>
      </c>
      <c r="M6" s="19"/>
      <c r="N6" s="19"/>
      <c r="O6" s="19"/>
      <c r="P6" s="19">
        <f>J6+K6-L6</f>
        <v>1</v>
      </c>
      <c r="Q6" s="19">
        <f>I6+P6</f>
        <v>1</v>
      </c>
      <c r="R6" s="14"/>
      <c r="S6" s="14"/>
    </row>
    <row r="7" spans="1:19" s="29" customFormat="1" x14ac:dyDescent="0.35">
      <c r="A7" s="49">
        <v>2</v>
      </c>
      <c r="B7" s="50" t="s">
        <v>72</v>
      </c>
      <c r="C7" s="30"/>
      <c r="D7" s="30"/>
      <c r="E7" s="30"/>
      <c r="F7" s="30"/>
      <c r="G7" s="30"/>
      <c r="H7" s="30"/>
      <c r="I7" s="30"/>
      <c r="J7" s="20">
        <v>0</v>
      </c>
      <c r="K7" s="20">
        <v>0</v>
      </c>
      <c r="L7" s="20">
        <v>0</v>
      </c>
      <c r="M7" s="19"/>
      <c r="N7" s="19"/>
      <c r="O7" s="19"/>
      <c r="P7" s="19">
        <f t="shared" ref="P7:P22" si="0">J7+K7-L7</f>
        <v>0</v>
      </c>
      <c r="Q7" s="19">
        <f t="shared" ref="Q7:Q22" si="1">I7+P7</f>
        <v>0</v>
      </c>
      <c r="R7" s="14"/>
      <c r="S7" s="14"/>
    </row>
    <row r="8" spans="1:19" s="29" customFormat="1" x14ac:dyDescent="0.35">
      <c r="A8" s="49">
        <v>3</v>
      </c>
      <c r="B8" s="50" t="s">
        <v>73</v>
      </c>
      <c r="C8" s="30"/>
      <c r="D8" s="30"/>
      <c r="E8" s="30"/>
      <c r="F8" s="30"/>
      <c r="G8" s="30"/>
      <c r="H8" s="30"/>
      <c r="I8" s="30"/>
      <c r="J8" s="19">
        <v>1</v>
      </c>
      <c r="K8" s="30">
        <v>0</v>
      </c>
      <c r="L8" s="20">
        <v>0</v>
      </c>
      <c r="M8" s="19"/>
      <c r="N8" s="19"/>
      <c r="O8" s="19"/>
      <c r="P8" s="19">
        <f t="shared" si="0"/>
        <v>1</v>
      </c>
      <c r="Q8" s="19">
        <f t="shared" si="1"/>
        <v>1</v>
      </c>
      <c r="R8" s="14"/>
      <c r="S8" s="14"/>
    </row>
    <row r="9" spans="1:19" s="29" customFormat="1" x14ac:dyDescent="0.35">
      <c r="A9" s="49">
        <v>4</v>
      </c>
      <c r="B9" s="50" t="s">
        <v>74</v>
      </c>
      <c r="C9" s="30"/>
      <c r="D9" s="30"/>
      <c r="E9" s="30"/>
      <c r="F9" s="30"/>
      <c r="G9" s="30"/>
      <c r="H9" s="30"/>
      <c r="I9" s="30"/>
      <c r="J9" s="20">
        <v>0</v>
      </c>
      <c r="K9" s="20">
        <v>0</v>
      </c>
      <c r="L9" s="20">
        <v>0</v>
      </c>
      <c r="M9" s="19"/>
      <c r="N9" s="19"/>
      <c r="O9" s="19"/>
      <c r="P9" s="19">
        <f t="shared" si="0"/>
        <v>0</v>
      </c>
      <c r="Q9" s="19">
        <f t="shared" si="1"/>
        <v>0</v>
      </c>
      <c r="R9" s="14"/>
      <c r="S9" s="14"/>
    </row>
    <row r="10" spans="1:19" s="29" customFormat="1" x14ac:dyDescent="0.35">
      <c r="A10" s="49">
        <v>5</v>
      </c>
      <c r="B10" s="50" t="s">
        <v>75</v>
      </c>
      <c r="C10" s="30"/>
      <c r="D10" s="30"/>
      <c r="E10" s="30"/>
      <c r="F10" s="30"/>
      <c r="G10" s="30"/>
      <c r="H10" s="30"/>
      <c r="I10" s="30"/>
      <c r="J10" s="19">
        <v>5</v>
      </c>
      <c r="K10" s="30">
        <v>0</v>
      </c>
      <c r="L10" s="20">
        <v>0</v>
      </c>
      <c r="M10" s="19"/>
      <c r="N10" s="19"/>
      <c r="O10" s="19"/>
      <c r="P10" s="19">
        <f t="shared" si="0"/>
        <v>5</v>
      </c>
      <c r="Q10" s="19">
        <f t="shared" si="1"/>
        <v>5</v>
      </c>
      <c r="R10" s="14"/>
      <c r="S10" s="14"/>
    </row>
    <row r="11" spans="1:19" s="29" customFormat="1" x14ac:dyDescent="0.35">
      <c r="A11" s="49">
        <v>6</v>
      </c>
      <c r="B11" s="50" t="s">
        <v>76</v>
      </c>
      <c r="C11" s="30"/>
      <c r="D11" s="30"/>
      <c r="E11" s="30"/>
      <c r="F11" s="30"/>
      <c r="G11" s="30"/>
      <c r="H11" s="30"/>
      <c r="I11" s="30"/>
      <c r="J11" s="20">
        <v>0</v>
      </c>
      <c r="K11" s="20">
        <v>0</v>
      </c>
      <c r="L11" s="20">
        <v>0</v>
      </c>
      <c r="M11" s="19"/>
      <c r="N11" s="19"/>
      <c r="O11" s="19"/>
      <c r="P11" s="19">
        <f t="shared" si="0"/>
        <v>0</v>
      </c>
      <c r="Q11" s="19">
        <f t="shared" si="1"/>
        <v>0</v>
      </c>
      <c r="R11" s="14"/>
      <c r="S11" s="14"/>
    </row>
    <row r="12" spans="1:19" s="29" customFormat="1" x14ac:dyDescent="0.35">
      <c r="A12" s="49">
        <v>7</v>
      </c>
      <c r="B12" s="50" t="s">
        <v>77</v>
      </c>
      <c r="C12" s="30"/>
      <c r="D12" s="30"/>
      <c r="E12" s="30"/>
      <c r="F12" s="30"/>
      <c r="G12" s="30"/>
      <c r="H12" s="30"/>
      <c r="I12" s="30"/>
      <c r="J12" s="20">
        <v>0</v>
      </c>
      <c r="K12" s="20">
        <v>0</v>
      </c>
      <c r="L12" s="20">
        <v>0</v>
      </c>
      <c r="M12" s="19"/>
      <c r="N12" s="19"/>
      <c r="O12" s="19"/>
      <c r="P12" s="19">
        <f t="shared" si="0"/>
        <v>0</v>
      </c>
      <c r="Q12" s="19">
        <f t="shared" si="1"/>
        <v>0</v>
      </c>
      <c r="R12" s="14"/>
      <c r="S12" s="14"/>
    </row>
    <row r="13" spans="1:19" s="29" customFormat="1" x14ac:dyDescent="0.35">
      <c r="A13" s="49">
        <v>8</v>
      </c>
      <c r="B13" s="50" t="s">
        <v>78</v>
      </c>
      <c r="C13" s="30"/>
      <c r="D13" s="30"/>
      <c r="E13" s="30"/>
      <c r="F13" s="30"/>
      <c r="G13" s="30"/>
      <c r="H13" s="30"/>
      <c r="I13" s="30"/>
      <c r="J13" s="20">
        <v>1</v>
      </c>
      <c r="K13" s="20">
        <v>0</v>
      </c>
      <c r="L13" s="20">
        <v>1</v>
      </c>
      <c r="M13" s="19">
        <v>1</v>
      </c>
      <c r="N13" s="19"/>
      <c r="O13" s="19"/>
      <c r="P13" s="19">
        <f t="shared" si="0"/>
        <v>0</v>
      </c>
      <c r="Q13" s="19">
        <f t="shared" si="1"/>
        <v>0</v>
      </c>
      <c r="R13" s="14"/>
      <c r="S13" s="14"/>
    </row>
    <row r="14" spans="1:19" s="29" customFormat="1" x14ac:dyDescent="0.35">
      <c r="A14" s="49">
        <v>9</v>
      </c>
      <c r="B14" s="50" t="s">
        <v>79</v>
      </c>
      <c r="C14" s="30"/>
      <c r="D14" s="30"/>
      <c r="E14" s="30"/>
      <c r="F14" s="30"/>
      <c r="G14" s="30"/>
      <c r="H14" s="30"/>
      <c r="I14" s="30"/>
      <c r="J14" s="19">
        <v>1</v>
      </c>
      <c r="K14" s="30">
        <v>0</v>
      </c>
      <c r="L14" s="20">
        <v>0</v>
      </c>
      <c r="M14" s="19"/>
      <c r="N14" s="19"/>
      <c r="O14" s="19"/>
      <c r="P14" s="19">
        <f t="shared" si="0"/>
        <v>1</v>
      </c>
      <c r="Q14" s="19">
        <f t="shared" si="1"/>
        <v>1</v>
      </c>
      <c r="R14" s="14"/>
      <c r="S14" s="14"/>
    </row>
    <row r="15" spans="1:19" s="29" customFormat="1" x14ac:dyDescent="0.35">
      <c r="A15" s="49">
        <v>10</v>
      </c>
      <c r="B15" s="50" t="s">
        <v>80</v>
      </c>
      <c r="C15" s="30"/>
      <c r="D15" s="30"/>
      <c r="E15" s="30"/>
      <c r="F15" s="30"/>
      <c r="G15" s="30"/>
      <c r="H15" s="30"/>
      <c r="I15" s="30"/>
      <c r="J15" s="20">
        <v>0</v>
      </c>
      <c r="K15" s="20">
        <v>0</v>
      </c>
      <c r="L15" s="20">
        <v>0</v>
      </c>
      <c r="M15" s="19"/>
      <c r="N15" s="19"/>
      <c r="O15" s="19"/>
      <c r="P15" s="19">
        <f t="shared" si="0"/>
        <v>0</v>
      </c>
      <c r="Q15" s="19">
        <f t="shared" si="1"/>
        <v>0</v>
      </c>
      <c r="R15" s="14"/>
      <c r="S15" s="14"/>
    </row>
    <row r="16" spans="1:19" s="29" customFormat="1" x14ac:dyDescent="0.35">
      <c r="A16" s="49">
        <v>11</v>
      </c>
      <c r="B16" s="50" t="s">
        <v>81</v>
      </c>
      <c r="C16" s="30"/>
      <c r="D16" s="30"/>
      <c r="E16" s="30"/>
      <c r="F16" s="30"/>
      <c r="G16" s="30"/>
      <c r="H16" s="30"/>
      <c r="I16" s="30"/>
      <c r="J16" s="19">
        <v>2</v>
      </c>
      <c r="K16" s="30">
        <v>0</v>
      </c>
      <c r="L16" s="30">
        <v>0</v>
      </c>
      <c r="M16" s="19"/>
      <c r="N16" s="19"/>
      <c r="O16" s="19"/>
      <c r="P16" s="19">
        <f t="shared" si="0"/>
        <v>2</v>
      </c>
      <c r="Q16" s="19">
        <f t="shared" si="1"/>
        <v>2</v>
      </c>
      <c r="R16" s="14"/>
      <c r="S16" s="14"/>
    </row>
    <row r="17" spans="1:24" s="29" customFormat="1" x14ac:dyDescent="0.35">
      <c r="A17" s="49">
        <v>12</v>
      </c>
      <c r="B17" s="50" t="s">
        <v>82</v>
      </c>
      <c r="C17" s="30"/>
      <c r="D17" s="19"/>
      <c r="E17" s="19"/>
      <c r="F17" s="30"/>
      <c r="G17" s="30"/>
      <c r="H17" s="30"/>
      <c r="I17" s="30"/>
      <c r="J17" s="20">
        <v>0</v>
      </c>
      <c r="K17" s="20">
        <v>0</v>
      </c>
      <c r="L17" s="20">
        <v>0</v>
      </c>
      <c r="M17" s="19"/>
      <c r="N17" s="19"/>
      <c r="O17" s="19"/>
      <c r="P17" s="19">
        <f t="shared" si="0"/>
        <v>0</v>
      </c>
      <c r="Q17" s="19">
        <f t="shared" si="1"/>
        <v>0</v>
      </c>
      <c r="R17" s="14"/>
      <c r="S17" s="14"/>
    </row>
    <row r="18" spans="1:24" s="14" customFormat="1" x14ac:dyDescent="0.35">
      <c r="A18" s="49">
        <v>13</v>
      </c>
      <c r="B18" s="50" t="s">
        <v>83</v>
      </c>
      <c r="C18" s="20"/>
      <c r="D18" s="20"/>
      <c r="E18" s="20"/>
      <c r="F18" s="20"/>
      <c r="G18" s="20"/>
      <c r="H18" s="20"/>
      <c r="I18" s="30"/>
      <c r="J18" s="20">
        <v>2</v>
      </c>
      <c r="K18" s="20">
        <v>0</v>
      </c>
      <c r="L18" s="20">
        <v>0</v>
      </c>
      <c r="M18" s="20"/>
      <c r="N18" s="20"/>
      <c r="O18" s="20"/>
      <c r="P18" s="19">
        <f t="shared" si="0"/>
        <v>2</v>
      </c>
      <c r="Q18" s="19">
        <f t="shared" si="1"/>
        <v>2</v>
      </c>
    </row>
    <row r="19" spans="1:24" s="14" customFormat="1" x14ac:dyDescent="0.35">
      <c r="A19" s="49">
        <v>14</v>
      </c>
      <c r="B19" s="50" t="s">
        <v>84</v>
      </c>
      <c r="C19" s="20"/>
      <c r="D19" s="20"/>
      <c r="E19" s="20"/>
      <c r="F19" s="20"/>
      <c r="G19" s="20"/>
      <c r="H19" s="20"/>
      <c r="I19" s="30"/>
      <c r="J19" s="20">
        <v>0</v>
      </c>
      <c r="K19" s="20">
        <v>0</v>
      </c>
      <c r="L19" s="20">
        <v>0</v>
      </c>
      <c r="M19" s="20"/>
      <c r="N19" s="20"/>
      <c r="O19" s="20"/>
      <c r="P19" s="19">
        <f t="shared" si="0"/>
        <v>0</v>
      </c>
      <c r="Q19" s="19">
        <f t="shared" si="1"/>
        <v>0</v>
      </c>
    </row>
    <row r="20" spans="1:24" s="14" customFormat="1" x14ac:dyDescent="0.35">
      <c r="A20" s="49">
        <v>15</v>
      </c>
      <c r="B20" s="50" t="s">
        <v>85</v>
      </c>
      <c r="C20" s="20"/>
      <c r="D20" s="20"/>
      <c r="E20" s="20"/>
      <c r="F20" s="20"/>
      <c r="G20" s="20"/>
      <c r="H20" s="20"/>
      <c r="I20" s="30"/>
      <c r="J20" s="20">
        <v>0</v>
      </c>
      <c r="K20" s="20">
        <v>0</v>
      </c>
      <c r="L20" s="20">
        <v>0</v>
      </c>
      <c r="M20" s="20"/>
      <c r="N20" s="20"/>
      <c r="O20" s="20"/>
      <c r="P20" s="19">
        <f t="shared" si="0"/>
        <v>0</v>
      </c>
      <c r="Q20" s="19">
        <f t="shared" si="1"/>
        <v>0</v>
      </c>
    </row>
    <row r="21" spans="1:24" s="14" customFormat="1" x14ac:dyDescent="0.35">
      <c r="A21" s="49">
        <v>16</v>
      </c>
      <c r="B21" s="50" t="s">
        <v>86</v>
      </c>
      <c r="C21" s="20"/>
      <c r="D21" s="20"/>
      <c r="E21" s="20"/>
      <c r="F21" s="20"/>
      <c r="G21" s="20"/>
      <c r="H21" s="20"/>
      <c r="I21" s="30"/>
      <c r="J21" s="20">
        <v>1</v>
      </c>
      <c r="K21" s="20">
        <v>0</v>
      </c>
      <c r="L21" s="20">
        <v>0</v>
      </c>
      <c r="M21" s="20"/>
      <c r="N21" s="20"/>
      <c r="O21" s="20"/>
      <c r="P21" s="19">
        <f t="shared" si="0"/>
        <v>1</v>
      </c>
      <c r="Q21" s="19">
        <f t="shared" si="1"/>
        <v>1</v>
      </c>
    </row>
    <row r="22" spans="1:24" s="14" customFormat="1" x14ac:dyDescent="0.35">
      <c r="A22" s="49">
        <v>17</v>
      </c>
      <c r="B22" s="50" t="s">
        <v>87</v>
      </c>
      <c r="C22" s="20"/>
      <c r="D22" s="20"/>
      <c r="E22" s="20"/>
      <c r="F22" s="20"/>
      <c r="G22" s="20"/>
      <c r="H22" s="20"/>
      <c r="I22" s="30"/>
      <c r="J22" s="20">
        <v>0</v>
      </c>
      <c r="K22" s="20">
        <v>0</v>
      </c>
      <c r="L22" s="20">
        <v>0</v>
      </c>
      <c r="M22" s="20"/>
      <c r="N22" s="20"/>
      <c r="O22" s="20"/>
      <c r="P22" s="19">
        <f t="shared" si="0"/>
        <v>0</v>
      </c>
      <c r="Q22" s="19">
        <f t="shared" si="1"/>
        <v>0</v>
      </c>
    </row>
    <row r="23" spans="1:24" s="33" customFormat="1" ht="24" customHeight="1" x14ac:dyDescent="0.3">
      <c r="A23" s="58" t="s">
        <v>0</v>
      </c>
      <c r="B23" s="59"/>
      <c r="C23" s="19">
        <f>SUM(C6:C22)</f>
        <v>0</v>
      </c>
      <c r="D23" s="19">
        <f t="shared" ref="D23:Q23" si="2">SUM(D6:D22)</f>
        <v>0</v>
      </c>
      <c r="E23" s="19">
        <f t="shared" si="2"/>
        <v>0</v>
      </c>
      <c r="F23" s="19">
        <f t="shared" si="2"/>
        <v>0</v>
      </c>
      <c r="G23" s="19">
        <f t="shared" si="2"/>
        <v>0</v>
      </c>
      <c r="H23" s="19">
        <f t="shared" si="2"/>
        <v>0</v>
      </c>
      <c r="I23" s="19">
        <f t="shared" si="2"/>
        <v>0</v>
      </c>
      <c r="J23" s="19">
        <f t="shared" si="2"/>
        <v>14</v>
      </c>
      <c r="K23" s="19">
        <f t="shared" si="2"/>
        <v>0</v>
      </c>
      <c r="L23" s="19">
        <f t="shared" si="2"/>
        <v>1</v>
      </c>
      <c r="M23" s="19">
        <f t="shared" si="2"/>
        <v>1</v>
      </c>
      <c r="N23" s="19">
        <f t="shared" si="2"/>
        <v>0</v>
      </c>
      <c r="O23" s="19">
        <f t="shared" si="2"/>
        <v>0</v>
      </c>
      <c r="P23" s="19">
        <f t="shared" si="2"/>
        <v>13</v>
      </c>
      <c r="Q23" s="19">
        <f t="shared" si="2"/>
        <v>13</v>
      </c>
    </row>
    <row r="24" spans="1:24" s="10" customFormat="1" ht="101.25" customHeight="1" x14ac:dyDescent="0.3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24" s="10" customFormat="1" x14ac:dyDescent="0.3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24" s="10" customFormat="1" x14ac:dyDescent="0.3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24" s="10" customFormat="1" x14ac:dyDescent="0.3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24" s="10" customFormat="1" x14ac:dyDescent="0.3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24" s="10" customFormat="1" x14ac:dyDescent="0.3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24" s="13" customFormat="1" x14ac:dyDescent="0.3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0"/>
      <c r="U30" s="10"/>
      <c r="V30" s="10"/>
      <c r="W30" s="10"/>
      <c r="X30" s="10"/>
    </row>
    <row r="31" spans="1:24" s="13" customFormat="1" x14ac:dyDescent="0.3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0"/>
      <c r="U31" s="10"/>
      <c r="V31" s="10"/>
      <c r="W31" s="10"/>
      <c r="X31" s="10"/>
    </row>
    <row r="32" spans="1:24" s="13" customFormat="1" x14ac:dyDescent="0.3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0"/>
      <c r="U32" s="10"/>
      <c r="V32" s="10"/>
      <c r="W32" s="10"/>
      <c r="X32" s="10"/>
    </row>
    <row r="33" spans="1:24" s="13" customFormat="1" x14ac:dyDescent="0.3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0"/>
      <c r="U33" s="10"/>
      <c r="V33" s="10"/>
      <c r="W33" s="10"/>
      <c r="X33" s="10"/>
    </row>
    <row r="34" spans="1:24" s="13" customFormat="1" x14ac:dyDescent="0.3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0"/>
      <c r="U34" s="10"/>
      <c r="V34" s="10"/>
      <c r="W34" s="10"/>
      <c r="X34" s="10"/>
    </row>
    <row r="35" spans="1:24" s="13" customFormat="1" x14ac:dyDescent="0.3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0"/>
      <c r="U35" s="10"/>
      <c r="V35" s="10"/>
      <c r="W35" s="10"/>
      <c r="X35" s="10"/>
    </row>
    <row r="36" spans="1:24" s="13" customFormat="1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0"/>
      <c r="U36" s="10"/>
      <c r="V36" s="10"/>
      <c r="W36" s="10"/>
      <c r="X36" s="10"/>
    </row>
    <row r="37" spans="1:24" s="13" customFormat="1" x14ac:dyDescent="0.3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0"/>
      <c r="U37" s="10"/>
      <c r="V37" s="10"/>
      <c r="W37" s="10"/>
      <c r="X37" s="10"/>
    </row>
    <row r="38" spans="1:24" s="13" customFormat="1" x14ac:dyDescent="0.3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0"/>
      <c r="U38" s="10"/>
      <c r="V38" s="10"/>
      <c r="W38" s="10"/>
      <c r="X38" s="10"/>
    </row>
    <row r="39" spans="1:24" s="13" customFormat="1" x14ac:dyDescent="0.3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0"/>
      <c r="U39" s="10"/>
      <c r="V39" s="10"/>
      <c r="W39" s="10"/>
      <c r="X39" s="10"/>
    </row>
    <row r="40" spans="1:24" s="13" customFormat="1" x14ac:dyDescent="0.3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0"/>
      <c r="U40" s="10"/>
      <c r="V40" s="10"/>
      <c r="W40" s="10"/>
      <c r="X40" s="10"/>
    </row>
    <row r="41" spans="1:24" s="13" customFormat="1" x14ac:dyDescent="0.3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0"/>
      <c r="U41" s="10"/>
      <c r="V41" s="10"/>
      <c r="W41" s="10"/>
      <c r="X41" s="10"/>
    </row>
    <row r="42" spans="1:24" s="13" customFormat="1" x14ac:dyDescent="0.3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0"/>
      <c r="U42" s="10"/>
      <c r="V42" s="10"/>
      <c r="W42" s="10"/>
      <c r="X42" s="10"/>
    </row>
    <row r="43" spans="1:24" s="13" customFormat="1" x14ac:dyDescent="0.3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0"/>
      <c r="U43" s="10"/>
      <c r="V43" s="10"/>
      <c r="W43" s="10"/>
      <c r="X43" s="10"/>
    </row>
    <row r="44" spans="1:24" s="13" customFormat="1" x14ac:dyDescent="0.3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0"/>
      <c r="U44" s="10"/>
      <c r="V44" s="10"/>
      <c r="W44" s="10"/>
      <c r="X44" s="10"/>
    </row>
  </sheetData>
  <mergeCells count="19">
    <mergeCell ref="A1:Q1"/>
    <mergeCell ref="A2:A5"/>
    <mergeCell ref="B2:B5"/>
    <mergeCell ref="C2:I2"/>
    <mergeCell ref="J2:P2"/>
    <mergeCell ref="Q2:Q5"/>
    <mergeCell ref="C3:C5"/>
    <mergeCell ref="D3:D5"/>
    <mergeCell ref="E3:H3"/>
    <mergeCell ref="I3:I5"/>
    <mergeCell ref="A23:B23"/>
    <mergeCell ref="J3:J5"/>
    <mergeCell ref="K3:K5"/>
    <mergeCell ref="L3:O3"/>
    <mergeCell ref="P3:P5"/>
    <mergeCell ref="E4:E5"/>
    <mergeCell ref="F4:H4"/>
    <mergeCell ref="L4:L5"/>
    <mergeCell ref="M4:O4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zoomScale="80" zoomScaleNormal="80" zoomScaleSheetLayoutView="110" workbookViewId="0">
      <selection activeCell="A2" sqref="A2:A4"/>
    </sheetView>
  </sheetViews>
  <sheetFormatPr defaultRowHeight="18" x14ac:dyDescent="0.35"/>
  <cols>
    <col min="1" max="1" width="8.88671875" style="6" customWidth="1"/>
    <col min="2" max="2" width="20.44140625" style="6" customWidth="1"/>
    <col min="3" max="11" width="15.6640625" style="6" customWidth="1"/>
    <col min="12" max="12" width="9.109375" style="6"/>
    <col min="13" max="13" width="9.109375" style="7"/>
  </cols>
  <sheetData>
    <row r="1" spans="1:13" s="8" customFormat="1" ht="69" customHeight="1" x14ac:dyDescent="0.35">
      <c r="A1" s="67" t="s">
        <v>107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"/>
      <c r="M1" s="6"/>
    </row>
    <row r="2" spans="1:13" s="9" customFormat="1" ht="37.5" customHeight="1" x14ac:dyDescent="0.4">
      <c r="A2" s="64" t="s">
        <v>2</v>
      </c>
      <c r="B2" s="64" t="s">
        <v>1</v>
      </c>
      <c r="C2" s="64" t="s">
        <v>97</v>
      </c>
      <c r="D2" s="57" t="s">
        <v>44</v>
      </c>
      <c r="E2" s="57" t="s">
        <v>45</v>
      </c>
      <c r="F2" s="57"/>
      <c r="G2" s="57"/>
      <c r="H2" s="57"/>
      <c r="I2" s="64" t="s">
        <v>96</v>
      </c>
      <c r="J2" s="64" t="s">
        <v>5</v>
      </c>
      <c r="K2" s="64" t="s">
        <v>6</v>
      </c>
      <c r="L2" s="17"/>
      <c r="M2" s="17"/>
    </row>
    <row r="3" spans="1:13" s="9" customFormat="1" ht="37.5" customHeight="1" x14ac:dyDescent="0.4">
      <c r="A3" s="65"/>
      <c r="B3" s="65"/>
      <c r="C3" s="65"/>
      <c r="D3" s="57"/>
      <c r="E3" s="60" t="s">
        <v>47</v>
      </c>
      <c r="F3" s="57" t="s">
        <v>46</v>
      </c>
      <c r="G3" s="57"/>
      <c r="H3" s="57"/>
      <c r="I3" s="65"/>
      <c r="J3" s="65"/>
      <c r="K3" s="65"/>
      <c r="L3" s="17"/>
      <c r="M3" s="17"/>
    </row>
    <row r="4" spans="1:13" s="9" customFormat="1" ht="41.25" customHeight="1" x14ac:dyDescent="0.4">
      <c r="A4" s="66"/>
      <c r="B4" s="66"/>
      <c r="C4" s="66"/>
      <c r="D4" s="57"/>
      <c r="E4" s="62"/>
      <c r="F4" s="19" t="s">
        <v>106</v>
      </c>
      <c r="G4" s="19" t="s">
        <v>56</v>
      </c>
      <c r="H4" s="19" t="s">
        <v>55</v>
      </c>
      <c r="I4" s="66"/>
      <c r="J4" s="66"/>
      <c r="K4" s="66"/>
      <c r="L4" s="17"/>
      <c r="M4" s="17"/>
    </row>
    <row r="5" spans="1:13" s="9" customFormat="1" ht="21" x14ac:dyDescent="0.4">
      <c r="A5" s="49">
        <v>1</v>
      </c>
      <c r="B5" s="50" t="s">
        <v>71</v>
      </c>
      <c r="C5" s="31">
        <v>0</v>
      </c>
      <c r="D5" s="19">
        <v>0</v>
      </c>
      <c r="E5" s="30">
        <v>0</v>
      </c>
      <c r="F5" s="31">
        <v>0</v>
      </c>
      <c r="G5" s="19"/>
      <c r="H5" s="19"/>
      <c r="I5" s="31">
        <f>C5+D5-E5</f>
        <v>0</v>
      </c>
      <c r="J5" s="31">
        <f>I5</f>
        <v>0</v>
      </c>
      <c r="K5" s="31"/>
      <c r="L5" s="17"/>
      <c r="M5" s="17"/>
    </row>
    <row r="6" spans="1:13" s="9" customFormat="1" ht="21" x14ac:dyDescent="0.4">
      <c r="A6" s="49">
        <v>2</v>
      </c>
      <c r="B6" s="50" t="s">
        <v>72</v>
      </c>
      <c r="C6" s="31">
        <v>0</v>
      </c>
      <c r="D6" s="19">
        <v>0</v>
      </c>
      <c r="E6" s="30">
        <v>0</v>
      </c>
      <c r="F6" s="31">
        <v>0</v>
      </c>
      <c r="G6" s="19"/>
      <c r="H6" s="19"/>
      <c r="I6" s="31">
        <f t="shared" ref="I6:I21" si="0">C6+D6-E6</f>
        <v>0</v>
      </c>
      <c r="J6" s="31">
        <f t="shared" ref="J6:J21" si="1">I6</f>
        <v>0</v>
      </c>
      <c r="K6" s="31"/>
      <c r="L6" s="17"/>
      <c r="M6" s="17"/>
    </row>
    <row r="7" spans="1:13" s="9" customFormat="1" ht="21" x14ac:dyDescent="0.4">
      <c r="A7" s="49">
        <v>3</v>
      </c>
      <c r="B7" s="50" t="s">
        <v>73</v>
      </c>
      <c r="C7" s="31">
        <v>0</v>
      </c>
      <c r="D7" s="19">
        <v>0</v>
      </c>
      <c r="E7" s="30">
        <v>0</v>
      </c>
      <c r="F7" s="31">
        <v>0</v>
      </c>
      <c r="G7" s="19"/>
      <c r="H7" s="19"/>
      <c r="I7" s="31">
        <f t="shared" si="0"/>
        <v>0</v>
      </c>
      <c r="J7" s="31">
        <f t="shared" si="1"/>
        <v>0</v>
      </c>
      <c r="K7" s="31"/>
      <c r="L7" s="17"/>
      <c r="M7" s="17"/>
    </row>
    <row r="8" spans="1:13" s="9" customFormat="1" ht="21" x14ac:dyDescent="0.4">
      <c r="A8" s="49">
        <v>4</v>
      </c>
      <c r="B8" s="50" t="s">
        <v>74</v>
      </c>
      <c r="C8" s="31">
        <v>1</v>
      </c>
      <c r="D8" s="19">
        <v>0</v>
      </c>
      <c r="E8" s="30">
        <v>1</v>
      </c>
      <c r="F8" s="31">
        <v>1</v>
      </c>
      <c r="G8" s="19"/>
      <c r="H8" s="19"/>
      <c r="I8" s="31">
        <f t="shared" si="0"/>
        <v>0</v>
      </c>
      <c r="J8" s="31">
        <f t="shared" si="1"/>
        <v>0</v>
      </c>
      <c r="K8" s="31"/>
      <c r="L8" s="17"/>
      <c r="M8" s="17"/>
    </row>
    <row r="9" spans="1:13" s="9" customFormat="1" ht="21" x14ac:dyDescent="0.4">
      <c r="A9" s="49">
        <v>5</v>
      </c>
      <c r="B9" s="50" t="s">
        <v>75</v>
      </c>
      <c r="C9" s="31">
        <v>0</v>
      </c>
      <c r="D9" s="19">
        <v>0</v>
      </c>
      <c r="E9" s="30">
        <v>0</v>
      </c>
      <c r="F9" s="31">
        <v>0</v>
      </c>
      <c r="G9" s="19"/>
      <c r="H9" s="19"/>
      <c r="I9" s="31">
        <f t="shared" si="0"/>
        <v>0</v>
      </c>
      <c r="J9" s="31">
        <f t="shared" si="1"/>
        <v>0</v>
      </c>
      <c r="K9" s="31"/>
      <c r="L9" s="17"/>
      <c r="M9" s="17"/>
    </row>
    <row r="10" spans="1:13" s="9" customFormat="1" ht="21" x14ac:dyDescent="0.4">
      <c r="A10" s="49">
        <v>6</v>
      </c>
      <c r="B10" s="50" t="s">
        <v>76</v>
      </c>
      <c r="C10" s="31">
        <v>0</v>
      </c>
      <c r="D10" s="19">
        <v>0</v>
      </c>
      <c r="E10" s="30">
        <v>0</v>
      </c>
      <c r="F10" s="31">
        <v>0</v>
      </c>
      <c r="G10" s="19"/>
      <c r="H10" s="19"/>
      <c r="I10" s="31">
        <f t="shared" si="0"/>
        <v>0</v>
      </c>
      <c r="J10" s="31">
        <f t="shared" si="1"/>
        <v>0</v>
      </c>
      <c r="K10" s="31"/>
      <c r="L10" s="17"/>
      <c r="M10" s="17"/>
    </row>
    <row r="11" spans="1:13" s="9" customFormat="1" ht="21" x14ac:dyDescent="0.4">
      <c r="A11" s="49">
        <v>7</v>
      </c>
      <c r="B11" s="50" t="s">
        <v>77</v>
      </c>
      <c r="C11" s="31">
        <v>1</v>
      </c>
      <c r="D11" s="19">
        <v>0</v>
      </c>
      <c r="E11" s="30">
        <v>1</v>
      </c>
      <c r="F11" s="31">
        <v>1</v>
      </c>
      <c r="G11" s="19"/>
      <c r="H11" s="19"/>
      <c r="I11" s="31">
        <f t="shared" si="0"/>
        <v>0</v>
      </c>
      <c r="J11" s="31">
        <f t="shared" si="1"/>
        <v>0</v>
      </c>
      <c r="K11" s="31"/>
      <c r="L11" s="17"/>
      <c r="M11" s="17"/>
    </row>
    <row r="12" spans="1:13" s="9" customFormat="1" ht="21" x14ac:dyDescent="0.4">
      <c r="A12" s="49">
        <v>8</v>
      </c>
      <c r="B12" s="50" t="s">
        <v>78</v>
      </c>
      <c r="C12" s="31">
        <v>2</v>
      </c>
      <c r="D12" s="19">
        <v>0</v>
      </c>
      <c r="E12" s="30">
        <v>0</v>
      </c>
      <c r="F12" s="31">
        <v>0</v>
      </c>
      <c r="G12" s="19"/>
      <c r="H12" s="19"/>
      <c r="I12" s="31">
        <f t="shared" si="0"/>
        <v>2</v>
      </c>
      <c r="J12" s="31">
        <f t="shared" si="1"/>
        <v>2</v>
      </c>
      <c r="K12" s="31"/>
      <c r="L12" s="17"/>
      <c r="M12" s="17"/>
    </row>
    <row r="13" spans="1:13" s="9" customFormat="1" ht="21" x14ac:dyDescent="0.4">
      <c r="A13" s="49">
        <v>9</v>
      </c>
      <c r="B13" s="50" t="s">
        <v>79</v>
      </c>
      <c r="C13" s="31">
        <v>2</v>
      </c>
      <c r="D13" s="19">
        <v>0</v>
      </c>
      <c r="E13" s="30">
        <v>0</v>
      </c>
      <c r="F13" s="31">
        <v>0</v>
      </c>
      <c r="G13" s="19"/>
      <c r="H13" s="19"/>
      <c r="I13" s="31">
        <f t="shared" si="0"/>
        <v>2</v>
      </c>
      <c r="J13" s="31">
        <f t="shared" si="1"/>
        <v>2</v>
      </c>
      <c r="K13" s="31"/>
      <c r="L13" s="17"/>
      <c r="M13" s="17"/>
    </row>
    <row r="14" spans="1:13" s="9" customFormat="1" ht="21" x14ac:dyDescent="0.4">
      <c r="A14" s="49">
        <v>10</v>
      </c>
      <c r="B14" s="50" t="s">
        <v>80</v>
      </c>
      <c r="C14" s="31">
        <v>2</v>
      </c>
      <c r="D14" s="19">
        <v>0</v>
      </c>
      <c r="E14" s="30">
        <v>0</v>
      </c>
      <c r="F14" s="31">
        <v>0</v>
      </c>
      <c r="G14" s="19"/>
      <c r="H14" s="19"/>
      <c r="I14" s="31">
        <f t="shared" si="0"/>
        <v>2</v>
      </c>
      <c r="J14" s="31">
        <f t="shared" si="1"/>
        <v>2</v>
      </c>
      <c r="K14" s="31"/>
      <c r="L14" s="17"/>
      <c r="M14" s="17"/>
    </row>
    <row r="15" spans="1:13" s="9" customFormat="1" ht="21" x14ac:dyDescent="0.4">
      <c r="A15" s="49">
        <v>11</v>
      </c>
      <c r="B15" s="50" t="s">
        <v>81</v>
      </c>
      <c r="C15" s="31">
        <v>0</v>
      </c>
      <c r="D15" s="19">
        <v>0</v>
      </c>
      <c r="E15" s="30">
        <v>0</v>
      </c>
      <c r="F15" s="31">
        <v>1</v>
      </c>
      <c r="G15" s="19"/>
      <c r="H15" s="19"/>
      <c r="I15" s="31">
        <f t="shared" si="0"/>
        <v>0</v>
      </c>
      <c r="J15" s="31">
        <f t="shared" si="1"/>
        <v>0</v>
      </c>
      <c r="K15" s="31"/>
      <c r="L15" s="17"/>
      <c r="M15" s="17"/>
    </row>
    <row r="16" spans="1:13" s="2" customFormat="1" ht="25.2" x14ac:dyDescent="0.45">
      <c r="A16" s="49">
        <v>12</v>
      </c>
      <c r="B16" s="50" t="s">
        <v>82</v>
      </c>
      <c r="C16" s="18">
        <v>0</v>
      </c>
      <c r="D16" s="19">
        <v>0</v>
      </c>
      <c r="E16" s="20">
        <v>0</v>
      </c>
      <c r="F16" s="31">
        <v>0</v>
      </c>
      <c r="G16" s="20"/>
      <c r="H16" s="20"/>
      <c r="I16" s="31">
        <f t="shared" si="0"/>
        <v>0</v>
      </c>
      <c r="J16" s="31">
        <f t="shared" si="1"/>
        <v>0</v>
      </c>
      <c r="K16" s="27"/>
      <c r="L16" s="6"/>
      <c r="M16" s="6"/>
    </row>
    <row r="17" spans="1:13" s="2" customFormat="1" ht="25.2" x14ac:dyDescent="0.45">
      <c r="A17" s="49">
        <v>13</v>
      </c>
      <c r="B17" s="50" t="s">
        <v>83</v>
      </c>
      <c r="C17" s="18">
        <v>1</v>
      </c>
      <c r="D17" s="19">
        <v>0</v>
      </c>
      <c r="E17" s="20">
        <v>0</v>
      </c>
      <c r="F17" s="31">
        <v>0</v>
      </c>
      <c r="G17" s="20"/>
      <c r="H17" s="20"/>
      <c r="I17" s="31">
        <f t="shared" si="0"/>
        <v>1</v>
      </c>
      <c r="J17" s="31">
        <f t="shared" si="1"/>
        <v>1</v>
      </c>
      <c r="K17" s="27"/>
      <c r="L17" s="6"/>
      <c r="M17" s="6"/>
    </row>
    <row r="18" spans="1:13" s="2" customFormat="1" ht="25.2" x14ac:dyDescent="0.45">
      <c r="A18" s="49">
        <v>14</v>
      </c>
      <c r="B18" s="50" t="s">
        <v>84</v>
      </c>
      <c r="C18" s="18">
        <v>1</v>
      </c>
      <c r="D18" s="19">
        <v>0</v>
      </c>
      <c r="E18" s="20">
        <v>1</v>
      </c>
      <c r="F18" s="31">
        <v>1</v>
      </c>
      <c r="G18" s="20"/>
      <c r="H18" s="20"/>
      <c r="I18" s="31">
        <f t="shared" si="0"/>
        <v>0</v>
      </c>
      <c r="J18" s="31">
        <f t="shared" si="1"/>
        <v>0</v>
      </c>
      <c r="K18" s="19"/>
      <c r="L18" s="6"/>
      <c r="M18" s="6"/>
    </row>
    <row r="19" spans="1:13" s="2" customFormat="1" ht="25.2" x14ac:dyDescent="0.45">
      <c r="A19" s="49">
        <v>15</v>
      </c>
      <c r="B19" s="50" t="s">
        <v>85</v>
      </c>
      <c r="C19" s="18">
        <v>0</v>
      </c>
      <c r="D19" s="19">
        <v>0</v>
      </c>
      <c r="E19" s="20">
        <v>0</v>
      </c>
      <c r="F19" s="31">
        <v>0</v>
      </c>
      <c r="G19" s="28"/>
      <c r="H19" s="28"/>
      <c r="I19" s="31">
        <f t="shared" si="0"/>
        <v>0</v>
      </c>
      <c r="J19" s="31">
        <f t="shared" si="1"/>
        <v>0</v>
      </c>
      <c r="K19" s="27"/>
      <c r="L19" s="6"/>
      <c r="M19" s="6"/>
    </row>
    <row r="20" spans="1:13" s="2" customFormat="1" ht="25.2" x14ac:dyDescent="0.45">
      <c r="A20" s="49">
        <v>16</v>
      </c>
      <c r="B20" s="50" t="s">
        <v>86</v>
      </c>
      <c r="C20" s="20">
        <v>1</v>
      </c>
      <c r="D20" s="19">
        <v>0</v>
      </c>
      <c r="E20" s="20">
        <v>0</v>
      </c>
      <c r="F20" s="31">
        <v>0</v>
      </c>
      <c r="G20" s="20"/>
      <c r="H20" s="20"/>
      <c r="I20" s="31">
        <f t="shared" si="0"/>
        <v>1</v>
      </c>
      <c r="J20" s="31">
        <f t="shared" si="1"/>
        <v>1</v>
      </c>
      <c r="K20" s="27">
        <v>0</v>
      </c>
      <c r="L20" s="6"/>
      <c r="M20" s="6"/>
    </row>
    <row r="21" spans="1:13" s="2" customFormat="1" ht="25.2" x14ac:dyDescent="0.45">
      <c r="A21" s="49">
        <v>17</v>
      </c>
      <c r="B21" s="50" t="s">
        <v>87</v>
      </c>
      <c r="C21" s="20">
        <v>2</v>
      </c>
      <c r="D21" s="19">
        <v>0</v>
      </c>
      <c r="E21" s="20">
        <v>2</v>
      </c>
      <c r="F21" s="31">
        <v>2</v>
      </c>
      <c r="G21" s="20"/>
      <c r="H21" s="20"/>
      <c r="I21" s="31">
        <f t="shared" si="0"/>
        <v>0</v>
      </c>
      <c r="J21" s="31">
        <f t="shared" si="1"/>
        <v>0</v>
      </c>
      <c r="K21" s="27"/>
      <c r="L21" s="6"/>
      <c r="M21" s="6"/>
    </row>
    <row r="22" spans="1:13" s="26" customFormat="1" ht="24.6" x14ac:dyDescent="0.4">
      <c r="A22" s="69" t="s">
        <v>0</v>
      </c>
      <c r="B22" s="70"/>
      <c r="C22" s="21">
        <f>SUM(C5:C21)</f>
        <v>13</v>
      </c>
      <c r="D22" s="21">
        <f t="shared" ref="D22:J22" si="2">SUM(D5:D21)</f>
        <v>0</v>
      </c>
      <c r="E22" s="21">
        <f t="shared" si="2"/>
        <v>5</v>
      </c>
      <c r="F22" s="21">
        <f t="shared" si="2"/>
        <v>6</v>
      </c>
      <c r="G22" s="21">
        <f t="shared" si="2"/>
        <v>0</v>
      </c>
      <c r="H22" s="21">
        <f t="shared" si="2"/>
        <v>0</v>
      </c>
      <c r="I22" s="21">
        <f t="shared" si="2"/>
        <v>8</v>
      </c>
      <c r="J22" s="21">
        <f t="shared" si="2"/>
        <v>8</v>
      </c>
      <c r="K22" s="21">
        <f t="shared" ref="K22" si="3">SUM(K16:K21)</f>
        <v>0</v>
      </c>
    </row>
    <row r="23" spans="1:13" s="8" customFormat="1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s="8" customFormat="1" x14ac:dyDescent="0.3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s="8" customFormat="1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s="8" customFormat="1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</sheetData>
  <mergeCells count="12">
    <mergeCell ref="A1:K1"/>
    <mergeCell ref="A22:B22"/>
    <mergeCell ref="A2:A4"/>
    <mergeCell ref="B2:B4"/>
    <mergeCell ref="C2:C4"/>
    <mergeCell ref="I2:I4"/>
    <mergeCell ref="J2:J4"/>
    <mergeCell ref="K2:K4"/>
    <mergeCell ref="D2:D4"/>
    <mergeCell ref="E2:H2"/>
    <mergeCell ref="F3:H3"/>
    <mergeCell ref="E3:E4"/>
  </mergeCells>
  <pageMargins left="0.7" right="0.45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4"/>
  <sheetViews>
    <sheetView zoomScale="80" zoomScaleNormal="80" zoomScaleSheetLayoutView="70" workbookViewId="0">
      <selection activeCell="G12" sqref="G12"/>
    </sheetView>
  </sheetViews>
  <sheetFormatPr defaultColWidth="9.109375" defaultRowHeight="18" x14ac:dyDescent="0.35"/>
  <cols>
    <col min="1" max="1" width="6.5546875" style="3" bestFit="1" customWidth="1"/>
    <col min="2" max="2" width="14.33203125" style="3" bestFit="1" customWidth="1"/>
    <col min="3" max="14" width="10.6640625" style="1" customWidth="1"/>
    <col min="15" max="16384" width="9.109375" style="1"/>
  </cols>
  <sheetData>
    <row r="1" spans="1:14" s="3" customFormat="1" ht="78.75" customHeight="1" x14ac:dyDescent="0.35">
      <c r="A1" s="72" t="s">
        <v>94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5" customFormat="1" ht="33.75" customHeight="1" x14ac:dyDescent="0.5">
      <c r="A2" s="64" t="s">
        <v>2</v>
      </c>
      <c r="B2" s="64" t="s">
        <v>1</v>
      </c>
      <c r="C2" s="71" t="s">
        <v>95</v>
      </c>
      <c r="D2" s="71" t="s">
        <v>44</v>
      </c>
      <c r="E2" s="71" t="s">
        <v>45</v>
      </c>
      <c r="F2" s="71" t="s">
        <v>46</v>
      </c>
      <c r="G2" s="71"/>
      <c r="H2" s="71"/>
      <c r="I2" s="71"/>
      <c r="J2" s="71"/>
      <c r="K2" s="71"/>
      <c r="L2" s="71"/>
      <c r="M2" s="71"/>
      <c r="N2" s="71" t="s">
        <v>96</v>
      </c>
    </row>
    <row r="3" spans="1:14" s="5" customFormat="1" ht="29.25" customHeight="1" x14ac:dyDescent="0.5">
      <c r="A3" s="65"/>
      <c r="B3" s="65"/>
      <c r="C3" s="71"/>
      <c r="D3" s="71"/>
      <c r="E3" s="71"/>
      <c r="F3" s="73" t="s">
        <v>37</v>
      </c>
      <c r="G3" s="73" t="s">
        <v>35</v>
      </c>
      <c r="H3" s="73" t="s">
        <v>31</v>
      </c>
      <c r="I3" s="73" t="s">
        <v>30</v>
      </c>
      <c r="J3" s="73" t="s">
        <v>23</v>
      </c>
      <c r="K3" s="73" t="s">
        <v>24</v>
      </c>
      <c r="L3" s="73" t="s">
        <v>29</v>
      </c>
      <c r="M3" s="73" t="s">
        <v>26</v>
      </c>
      <c r="N3" s="71"/>
    </row>
    <row r="4" spans="1:14" s="5" customFormat="1" ht="39" customHeight="1" x14ac:dyDescent="0.5">
      <c r="A4" s="65"/>
      <c r="B4" s="65"/>
      <c r="C4" s="71"/>
      <c r="D4" s="71"/>
      <c r="E4" s="71"/>
      <c r="F4" s="73"/>
      <c r="G4" s="73"/>
      <c r="H4" s="73"/>
      <c r="I4" s="73"/>
      <c r="J4" s="73"/>
      <c r="K4" s="73"/>
      <c r="L4" s="73"/>
      <c r="M4" s="73"/>
      <c r="N4" s="71"/>
    </row>
    <row r="5" spans="1:14" s="5" customFormat="1" ht="28.2" x14ac:dyDescent="0.5">
      <c r="A5" s="66"/>
      <c r="B5" s="66"/>
      <c r="C5" s="71"/>
      <c r="D5" s="71"/>
      <c r="E5" s="71"/>
      <c r="F5" s="73"/>
      <c r="G5" s="73"/>
      <c r="H5" s="73"/>
      <c r="I5" s="73"/>
      <c r="J5" s="73"/>
      <c r="K5" s="73"/>
      <c r="L5" s="73"/>
      <c r="M5" s="73"/>
      <c r="N5" s="71"/>
    </row>
    <row r="6" spans="1:14" s="5" customFormat="1" ht="28.2" x14ac:dyDescent="0.5">
      <c r="A6" s="49">
        <v>1</v>
      </c>
      <c r="B6" s="50" t="s">
        <v>71</v>
      </c>
      <c r="C6" s="21">
        <v>0</v>
      </c>
      <c r="D6" s="21">
        <v>1</v>
      </c>
      <c r="E6" s="21">
        <v>1</v>
      </c>
      <c r="F6" s="32">
        <v>1</v>
      </c>
      <c r="G6" s="32">
        <v>0</v>
      </c>
      <c r="H6" s="32"/>
      <c r="I6" s="32"/>
      <c r="J6" s="32"/>
      <c r="K6" s="32"/>
      <c r="L6" s="32"/>
      <c r="M6" s="32"/>
      <c r="N6" s="21">
        <f>C6+D6-E6</f>
        <v>0</v>
      </c>
    </row>
    <row r="7" spans="1:14" s="5" customFormat="1" ht="28.2" x14ac:dyDescent="0.5">
      <c r="A7" s="49">
        <v>2</v>
      </c>
      <c r="B7" s="50" t="s">
        <v>72</v>
      </c>
      <c r="C7" s="21">
        <v>0</v>
      </c>
      <c r="D7" s="21">
        <v>0</v>
      </c>
      <c r="E7" s="21">
        <v>0</v>
      </c>
      <c r="F7" s="32">
        <v>0</v>
      </c>
      <c r="G7" s="32"/>
      <c r="H7" s="32"/>
      <c r="I7" s="32"/>
      <c r="J7" s="32"/>
      <c r="K7" s="32"/>
      <c r="L7" s="32"/>
      <c r="M7" s="32"/>
      <c r="N7" s="21">
        <f t="shared" ref="N7:N22" si="0">C7+D7-E7</f>
        <v>0</v>
      </c>
    </row>
    <row r="8" spans="1:14" s="5" customFormat="1" ht="28.2" x14ac:dyDescent="0.5">
      <c r="A8" s="49">
        <v>3</v>
      </c>
      <c r="B8" s="50" t="s">
        <v>73</v>
      </c>
      <c r="C8" s="21">
        <v>0</v>
      </c>
      <c r="D8" s="21">
        <v>0</v>
      </c>
      <c r="E8" s="21">
        <v>0</v>
      </c>
      <c r="F8" s="32">
        <v>0</v>
      </c>
      <c r="G8" s="32"/>
      <c r="H8" s="32"/>
      <c r="I8" s="32"/>
      <c r="J8" s="32"/>
      <c r="K8" s="32"/>
      <c r="L8" s="32"/>
      <c r="M8" s="32"/>
      <c r="N8" s="21">
        <f t="shared" si="0"/>
        <v>0</v>
      </c>
    </row>
    <row r="9" spans="1:14" s="5" customFormat="1" ht="28.2" x14ac:dyDescent="0.5">
      <c r="A9" s="49">
        <v>4</v>
      </c>
      <c r="B9" s="50" t="s">
        <v>74</v>
      </c>
      <c r="C9" s="21">
        <v>0</v>
      </c>
      <c r="D9" s="21">
        <v>0</v>
      </c>
      <c r="E9" s="21">
        <v>0</v>
      </c>
      <c r="F9" s="32">
        <v>0</v>
      </c>
      <c r="G9" s="32"/>
      <c r="H9" s="32"/>
      <c r="I9" s="32"/>
      <c r="J9" s="32"/>
      <c r="K9" s="32"/>
      <c r="L9" s="32"/>
      <c r="M9" s="32"/>
      <c r="N9" s="21">
        <f t="shared" si="0"/>
        <v>0</v>
      </c>
    </row>
    <row r="10" spans="1:14" s="5" customFormat="1" ht="28.2" x14ac:dyDescent="0.5">
      <c r="A10" s="49">
        <v>5</v>
      </c>
      <c r="B10" s="50" t="s">
        <v>75</v>
      </c>
      <c r="C10" s="21">
        <v>1</v>
      </c>
      <c r="D10" s="21">
        <v>0</v>
      </c>
      <c r="E10" s="21">
        <v>1</v>
      </c>
      <c r="F10" s="32">
        <v>0</v>
      </c>
      <c r="G10" s="32"/>
      <c r="H10" s="32"/>
      <c r="I10" s="32"/>
      <c r="J10" s="32"/>
      <c r="K10" s="32"/>
      <c r="L10" s="32">
        <v>1</v>
      </c>
      <c r="M10" s="32"/>
      <c r="N10" s="21">
        <f t="shared" si="0"/>
        <v>0</v>
      </c>
    </row>
    <row r="11" spans="1:14" s="5" customFormat="1" ht="28.2" x14ac:dyDescent="0.5">
      <c r="A11" s="49">
        <v>6</v>
      </c>
      <c r="B11" s="50" t="s">
        <v>76</v>
      </c>
      <c r="C11" s="21">
        <v>0</v>
      </c>
      <c r="D11" s="21">
        <v>0</v>
      </c>
      <c r="E11" s="21">
        <v>0</v>
      </c>
      <c r="F11" s="32">
        <v>0</v>
      </c>
      <c r="G11" s="32"/>
      <c r="H11" s="32"/>
      <c r="I11" s="32"/>
      <c r="J11" s="32"/>
      <c r="K11" s="32"/>
      <c r="L11" s="32"/>
      <c r="M11" s="32"/>
      <c r="N11" s="21">
        <f t="shared" si="0"/>
        <v>0</v>
      </c>
    </row>
    <row r="12" spans="1:14" s="5" customFormat="1" ht="28.2" x14ac:dyDescent="0.5">
      <c r="A12" s="49">
        <v>7</v>
      </c>
      <c r="B12" s="50" t="s">
        <v>77</v>
      </c>
      <c r="C12" s="21">
        <v>1</v>
      </c>
      <c r="D12" s="21">
        <v>1</v>
      </c>
      <c r="E12" s="21">
        <v>2</v>
      </c>
      <c r="F12" s="32">
        <v>1</v>
      </c>
      <c r="G12" s="32"/>
      <c r="H12" s="32"/>
      <c r="I12" s="32"/>
      <c r="J12" s="32"/>
      <c r="K12" s="32"/>
      <c r="L12" s="32"/>
      <c r="M12" s="32"/>
      <c r="N12" s="21">
        <f t="shared" si="0"/>
        <v>0</v>
      </c>
    </row>
    <row r="13" spans="1:14" s="5" customFormat="1" ht="28.2" x14ac:dyDescent="0.5">
      <c r="A13" s="49">
        <v>8</v>
      </c>
      <c r="B13" s="50" t="s">
        <v>78</v>
      </c>
      <c r="C13" s="21">
        <v>0</v>
      </c>
      <c r="D13" s="21">
        <v>1</v>
      </c>
      <c r="E13" s="21">
        <v>1</v>
      </c>
      <c r="F13" s="32">
        <v>1</v>
      </c>
      <c r="G13" s="32"/>
      <c r="H13" s="32"/>
      <c r="I13" s="32"/>
      <c r="J13" s="32"/>
      <c r="K13" s="32"/>
      <c r="L13" s="32"/>
      <c r="M13" s="32"/>
      <c r="N13" s="21">
        <f t="shared" si="0"/>
        <v>0</v>
      </c>
    </row>
    <row r="14" spans="1:14" s="5" customFormat="1" ht="28.2" x14ac:dyDescent="0.5">
      <c r="A14" s="49">
        <v>9</v>
      </c>
      <c r="B14" s="50" t="s">
        <v>79</v>
      </c>
      <c r="C14" s="21">
        <v>0</v>
      </c>
      <c r="D14" s="21">
        <v>0</v>
      </c>
      <c r="E14" s="21">
        <v>0</v>
      </c>
      <c r="F14" s="32">
        <v>0</v>
      </c>
      <c r="G14" s="32"/>
      <c r="H14" s="32"/>
      <c r="I14" s="32"/>
      <c r="J14" s="32"/>
      <c r="K14" s="32"/>
      <c r="L14" s="32"/>
      <c r="M14" s="32"/>
      <c r="N14" s="21">
        <f t="shared" si="0"/>
        <v>0</v>
      </c>
    </row>
    <row r="15" spans="1:14" s="5" customFormat="1" ht="28.2" x14ac:dyDescent="0.5">
      <c r="A15" s="49">
        <v>10</v>
      </c>
      <c r="B15" s="50" t="s">
        <v>80</v>
      </c>
      <c r="C15" s="21">
        <v>0</v>
      </c>
      <c r="D15" s="21">
        <v>0</v>
      </c>
      <c r="E15" s="21">
        <v>0</v>
      </c>
      <c r="F15" s="32">
        <v>0</v>
      </c>
      <c r="G15" s="32"/>
      <c r="H15" s="32"/>
      <c r="I15" s="32"/>
      <c r="J15" s="32"/>
      <c r="K15" s="32"/>
      <c r="L15" s="32"/>
      <c r="M15" s="32"/>
      <c r="N15" s="21">
        <f t="shared" si="0"/>
        <v>0</v>
      </c>
    </row>
    <row r="16" spans="1:14" s="5" customFormat="1" ht="28.2" x14ac:dyDescent="0.5">
      <c r="A16" s="49">
        <v>11</v>
      </c>
      <c r="B16" s="50" t="s">
        <v>81</v>
      </c>
      <c r="C16" s="21">
        <v>0</v>
      </c>
      <c r="D16" s="21">
        <v>0</v>
      </c>
      <c r="E16" s="21">
        <v>0</v>
      </c>
      <c r="F16" s="32">
        <v>0</v>
      </c>
      <c r="G16" s="32"/>
      <c r="H16" s="32"/>
      <c r="I16" s="32"/>
      <c r="J16" s="32"/>
      <c r="K16" s="32"/>
      <c r="L16" s="32"/>
      <c r="M16" s="32"/>
      <c r="N16" s="21">
        <f t="shared" si="0"/>
        <v>0</v>
      </c>
    </row>
    <row r="17" spans="1:14" s="5" customFormat="1" ht="28.2" x14ac:dyDescent="0.5">
      <c r="A17" s="49">
        <v>12</v>
      </c>
      <c r="B17" s="50" t="s">
        <v>82</v>
      </c>
      <c r="C17" s="21">
        <v>0</v>
      </c>
      <c r="D17" s="21">
        <v>1</v>
      </c>
      <c r="E17" s="21">
        <v>1</v>
      </c>
      <c r="F17" s="32">
        <v>1</v>
      </c>
      <c r="G17" s="32"/>
      <c r="H17" s="32"/>
      <c r="I17" s="32"/>
      <c r="J17" s="32"/>
      <c r="K17" s="32"/>
      <c r="L17" s="32"/>
      <c r="M17" s="32"/>
      <c r="N17" s="21">
        <f t="shared" si="0"/>
        <v>0</v>
      </c>
    </row>
    <row r="18" spans="1:14" s="5" customFormat="1" ht="28.2" x14ac:dyDescent="0.5">
      <c r="A18" s="49">
        <v>13</v>
      </c>
      <c r="B18" s="50" t="s">
        <v>83</v>
      </c>
      <c r="C18" s="21">
        <v>2</v>
      </c>
      <c r="D18" s="21">
        <v>0</v>
      </c>
      <c r="E18" s="21">
        <v>2</v>
      </c>
      <c r="F18" s="55">
        <v>0</v>
      </c>
      <c r="G18" s="55"/>
      <c r="H18" s="55"/>
      <c r="I18" s="55"/>
      <c r="J18" s="55"/>
      <c r="K18" s="55"/>
      <c r="L18" s="55">
        <v>2</v>
      </c>
      <c r="M18" s="55"/>
      <c r="N18" s="21">
        <f t="shared" si="0"/>
        <v>0</v>
      </c>
    </row>
    <row r="19" spans="1:14" s="5" customFormat="1" ht="28.2" x14ac:dyDescent="0.5">
      <c r="A19" s="49">
        <v>14</v>
      </c>
      <c r="B19" s="50" t="s">
        <v>84</v>
      </c>
      <c r="C19" s="21">
        <v>0</v>
      </c>
      <c r="D19" s="21">
        <v>1</v>
      </c>
      <c r="E19" s="21">
        <v>1</v>
      </c>
      <c r="F19" s="55">
        <v>1</v>
      </c>
      <c r="G19" s="55"/>
      <c r="H19" s="55"/>
      <c r="I19" s="55"/>
      <c r="J19" s="55"/>
      <c r="K19" s="55"/>
      <c r="L19" s="55"/>
      <c r="M19" s="55"/>
      <c r="N19" s="21">
        <f t="shared" si="0"/>
        <v>0</v>
      </c>
    </row>
    <row r="20" spans="1:14" s="5" customFormat="1" ht="28.2" x14ac:dyDescent="0.5">
      <c r="A20" s="49">
        <v>15</v>
      </c>
      <c r="B20" s="50" t="s">
        <v>85</v>
      </c>
      <c r="C20" s="21">
        <v>2</v>
      </c>
      <c r="D20" s="21">
        <v>0</v>
      </c>
      <c r="E20" s="21">
        <v>2</v>
      </c>
      <c r="F20" s="55">
        <v>0</v>
      </c>
      <c r="G20" s="55"/>
      <c r="H20" s="55"/>
      <c r="I20" s="55">
        <v>2</v>
      </c>
      <c r="J20" s="55"/>
      <c r="K20" s="55"/>
      <c r="L20" s="55"/>
      <c r="M20" s="55"/>
      <c r="N20" s="21">
        <f t="shared" si="0"/>
        <v>0</v>
      </c>
    </row>
    <row r="21" spans="1:14" s="5" customFormat="1" ht="28.2" x14ac:dyDescent="0.5">
      <c r="A21" s="49">
        <v>16</v>
      </c>
      <c r="B21" s="50" t="s">
        <v>86</v>
      </c>
      <c r="C21" s="21">
        <v>0</v>
      </c>
      <c r="D21" s="21">
        <v>0</v>
      </c>
      <c r="E21" s="21">
        <v>0</v>
      </c>
      <c r="F21" s="55">
        <v>0</v>
      </c>
      <c r="G21" s="55"/>
      <c r="H21" s="55"/>
      <c r="I21" s="55"/>
      <c r="J21" s="55"/>
      <c r="K21" s="55"/>
      <c r="L21" s="55"/>
      <c r="M21" s="55"/>
      <c r="N21" s="21">
        <f t="shared" si="0"/>
        <v>0</v>
      </c>
    </row>
    <row r="22" spans="1:14" s="5" customFormat="1" ht="28.2" x14ac:dyDescent="0.5">
      <c r="A22" s="49">
        <v>17</v>
      </c>
      <c r="B22" s="50" t="s">
        <v>87</v>
      </c>
      <c r="C22" s="21">
        <v>1</v>
      </c>
      <c r="D22" s="21">
        <v>4</v>
      </c>
      <c r="E22" s="21">
        <v>5</v>
      </c>
      <c r="F22" s="55">
        <v>0</v>
      </c>
      <c r="G22" s="55"/>
      <c r="H22" s="55"/>
      <c r="I22" s="55"/>
      <c r="J22" s="55"/>
      <c r="K22" s="55"/>
      <c r="L22" s="55">
        <v>5</v>
      </c>
      <c r="M22" s="55"/>
      <c r="N22" s="21">
        <f t="shared" si="0"/>
        <v>0</v>
      </c>
    </row>
    <row r="23" spans="1:14" s="25" customFormat="1" ht="34.5" customHeight="1" x14ac:dyDescent="0.45">
      <c r="A23" s="71" t="s">
        <v>0</v>
      </c>
      <c r="B23" s="71"/>
      <c r="C23" s="21">
        <f t="shared" ref="C23:M23" si="1">SUM(C6:C22)</f>
        <v>7</v>
      </c>
      <c r="D23" s="21">
        <f t="shared" si="1"/>
        <v>9</v>
      </c>
      <c r="E23" s="21">
        <f t="shared" si="1"/>
        <v>16</v>
      </c>
      <c r="F23" s="21">
        <f t="shared" si="1"/>
        <v>5</v>
      </c>
      <c r="G23" s="21">
        <f t="shared" si="1"/>
        <v>0</v>
      </c>
      <c r="H23" s="21">
        <f t="shared" si="1"/>
        <v>0</v>
      </c>
      <c r="I23" s="21">
        <f t="shared" si="1"/>
        <v>2</v>
      </c>
      <c r="J23" s="21">
        <f t="shared" si="1"/>
        <v>0</v>
      </c>
      <c r="K23" s="21">
        <f t="shared" si="1"/>
        <v>0</v>
      </c>
      <c r="L23" s="21">
        <f t="shared" si="1"/>
        <v>8</v>
      </c>
      <c r="M23" s="21">
        <f t="shared" si="1"/>
        <v>0</v>
      </c>
      <c r="N23" s="21">
        <f>SUM(N6:N22)</f>
        <v>0</v>
      </c>
    </row>
    <row r="24" spans="1:14" s="3" customFormat="1" x14ac:dyDescent="0.35">
      <c r="B24" s="15"/>
    </row>
    <row r="25" spans="1:14" s="3" customFormat="1" ht="75" customHeight="1" x14ac:dyDescent="0.35">
      <c r="B25" s="22"/>
    </row>
    <row r="26" spans="1:14" s="3" customFormat="1" x14ac:dyDescent="0.35"/>
    <row r="27" spans="1:14" s="3" customFormat="1" ht="18.75" customHeight="1" x14ac:dyDescent="0.35"/>
    <row r="28" spans="1:14" s="3" customFormat="1" ht="18.75" customHeight="1" x14ac:dyDescent="0.35"/>
    <row r="29" spans="1:14" s="3" customFormat="1" ht="18.75" customHeight="1" x14ac:dyDescent="0.35"/>
    <row r="30" spans="1:14" s="3" customFormat="1" x14ac:dyDescent="0.35"/>
    <row r="31" spans="1:14" s="3" customFormat="1" x14ac:dyDescent="0.35">
      <c r="B31" s="15"/>
    </row>
    <row r="32" spans="1:14" s="3" customFormat="1" x14ac:dyDescent="0.35">
      <c r="B32" s="15"/>
    </row>
    <row r="33" spans="2:2" s="3" customFormat="1" x14ac:dyDescent="0.35">
      <c r="B33" s="15"/>
    </row>
    <row r="34" spans="2:2" s="3" customFormat="1" x14ac:dyDescent="0.35">
      <c r="B34" s="15"/>
    </row>
    <row r="35" spans="2:2" s="3" customFormat="1" x14ac:dyDescent="0.35">
      <c r="B35" s="15"/>
    </row>
    <row r="36" spans="2:2" s="3" customFormat="1" x14ac:dyDescent="0.35"/>
    <row r="37" spans="2:2" s="3" customFormat="1" x14ac:dyDescent="0.35"/>
    <row r="38" spans="2:2" s="3" customFormat="1" x14ac:dyDescent="0.35"/>
    <row r="39" spans="2:2" s="3" customFormat="1" x14ac:dyDescent="0.35"/>
    <row r="40" spans="2:2" s="3" customFormat="1" x14ac:dyDescent="0.35"/>
    <row r="41" spans="2:2" s="3" customFormat="1" x14ac:dyDescent="0.35"/>
    <row r="42" spans="2:2" s="3" customFormat="1" x14ac:dyDescent="0.35"/>
    <row r="43" spans="2:2" s="3" customFormat="1" x14ac:dyDescent="0.35"/>
    <row r="44" spans="2:2" s="3" customFormat="1" x14ac:dyDescent="0.35"/>
  </sheetData>
  <mergeCells count="17">
    <mergeCell ref="A23:B23"/>
    <mergeCell ref="N2:N5"/>
    <mergeCell ref="I3:I5"/>
    <mergeCell ref="L3:L5"/>
    <mergeCell ref="J3:J5"/>
    <mergeCell ref="K3:K5"/>
    <mergeCell ref="G3:G5"/>
    <mergeCell ref="H3:H5"/>
    <mergeCell ref="M3:M5"/>
    <mergeCell ref="F2:M2"/>
    <mergeCell ref="F3:F5"/>
    <mergeCell ref="C2:C5"/>
    <mergeCell ref="D2:D5"/>
    <mergeCell ref="E2:E5"/>
    <mergeCell ref="A1:N1"/>
    <mergeCell ref="A2:A5"/>
    <mergeCell ref="B2:B5"/>
  </mergeCells>
  <pageMargins left="0.799212598" right="0.45866141700000002" top="0.49803149600000002" bottom="0.49803149600000002" header="0.31496062992126" footer="0.31496062992126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99021-682B-40C8-AA32-7592C945F124}">
  <dimension ref="A1:U32"/>
  <sheetViews>
    <sheetView tabSelected="1" zoomScale="70" zoomScaleNormal="70" workbookViewId="0">
      <selection activeCell="C5" sqref="C5:C21"/>
    </sheetView>
  </sheetViews>
  <sheetFormatPr defaultRowHeight="14.4" x14ac:dyDescent="0.3"/>
  <cols>
    <col min="1" max="1" width="6.6640625" customWidth="1"/>
    <col min="2" max="2" width="16" customWidth="1"/>
    <col min="3" max="6" width="9.6640625" customWidth="1"/>
    <col min="7" max="7" width="14.88671875" customWidth="1"/>
    <col min="8" max="8" width="9.6640625" customWidth="1"/>
    <col min="9" max="9" width="13.5546875" customWidth="1"/>
    <col min="10" max="10" width="9.6640625" customWidth="1"/>
    <col min="11" max="11" width="12.6640625" customWidth="1"/>
    <col min="12" max="13" width="9.6640625" customWidth="1"/>
    <col min="14" max="14" width="12.6640625" customWidth="1"/>
    <col min="15" max="15" width="9.6640625" customWidth="1"/>
    <col min="16" max="16" width="14" customWidth="1"/>
    <col min="17" max="20" width="9.6640625" customWidth="1"/>
    <col min="21" max="21" width="12.5546875" customWidth="1"/>
  </cols>
  <sheetData>
    <row r="1" spans="1:21" s="34" customFormat="1" ht="58.8" customHeight="1" x14ac:dyDescent="0.25">
      <c r="A1" s="84" t="s">
        <v>90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1" s="36" customFormat="1" ht="48.75" customHeight="1" x14ac:dyDescent="0.25">
      <c r="A2" s="78" t="s">
        <v>2</v>
      </c>
      <c r="B2" s="78" t="s">
        <v>15</v>
      </c>
      <c r="C2" s="86" t="s">
        <v>91</v>
      </c>
      <c r="D2" s="86"/>
      <c r="E2" s="86"/>
      <c r="F2" s="86"/>
      <c r="G2" s="86"/>
      <c r="H2" s="86"/>
      <c r="I2" s="86"/>
      <c r="J2" s="86"/>
      <c r="K2" s="86"/>
      <c r="L2" s="87" t="s">
        <v>92</v>
      </c>
      <c r="M2" s="88"/>
      <c r="N2" s="88"/>
      <c r="O2" s="88"/>
      <c r="P2" s="89"/>
      <c r="Q2" s="90" t="s">
        <v>93</v>
      </c>
      <c r="R2" s="90"/>
      <c r="S2" s="90"/>
      <c r="T2" s="90"/>
      <c r="U2" s="90"/>
    </row>
    <row r="3" spans="1:21" s="37" customFormat="1" ht="42" customHeight="1" x14ac:dyDescent="0.35">
      <c r="A3" s="85"/>
      <c r="B3" s="85"/>
      <c r="C3" s="86" t="s">
        <v>65</v>
      </c>
      <c r="D3" s="86"/>
      <c r="E3" s="86"/>
      <c r="F3" s="86" t="s">
        <v>66</v>
      </c>
      <c r="G3" s="86"/>
      <c r="H3" s="80" t="s">
        <v>67</v>
      </c>
      <c r="I3" s="81"/>
      <c r="J3" s="82" t="s">
        <v>16</v>
      </c>
      <c r="K3" s="83"/>
      <c r="L3" s="78" t="s">
        <v>19</v>
      </c>
      <c r="M3" s="80" t="s">
        <v>20</v>
      </c>
      <c r="N3" s="81"/>
      <c r="O3" s="82" t="s">
        <v>16</v>
      </c>
      <c r="P3" s="83"/>
      <c r="Q3" s="78" t="s">
        <v>68</v>
      </c>
      <c r="R3" s="80" t="s">
        <v>20</v>
      </c>
      <c r="S3" s="81"/>
      <c r="T3" s="82" t="s">
        <v>16</v>
      </c>
      <c r="U3" s="83"/>
    </row>
    <row r="4" spans="1:21" s="37" customFormat="1" ht="85.5" customHeight="1" x14ac:dyDescent="0.35">
      <c r="A4" s="79"/>
      <c r="B4" s="79"/>
      <c r="C4" s="35" t="s">
        <v>70</v>
      </c>
      <c r="D4" s="35" t="s">
        <v>44</v>
      </c>
      <c r="E4" s="35" t="s">
        <v>10</v>
      </c>
      <c r="F4" s="35" t="s">
        <v>17</v>
      </c>
      <c r="G4" s="35" t="s">
        <v>18</v>
      </c>
      <c r="H4" s="39" t="s">
        <v>17</v>
      </c>
      <c r="I4" s="39" t="s">
        <v>18</v>
      </c>
      <c r="J4" s="39" t="s">
        <v>17</v>
      </c>
      <c r="K4" s="39" t="s">
        <v>18</v>
      </c>
      <c r="L4" s="79"/>
      <c r="M4" s="39" t="s">
        <v>17</v>
      </c>
      <c r="N4" s="39" t="s">
        <v>18</v>
      </c>
      <c r="O4" s="39" t="s">
        <v>17</v>
      </c>
      <c r="P4" s="39" t="s">
        <v>18</v>
      </c>
      <c r="Q4" s="79"/>
      <c r="R4" s="39" t="s">
        <v>17</v>
      </c>
      <c r="S4" s="39" t="s">
        <v>18</v>
      </c>
      <c r="T4" s="39" t="s">
        <v>17</v>
      </c>
      <c r="U4" s="39" t="s">
        <v>18</v>
      </c>
    </row>
    <row r="5" spans="1:21" s="37" customFormat="1" ht="37.200000000000003" customHeight="1" x14ac:dyDescent="0.35">
      <c r="A5" s="21">
        <v>1</v>
      </c>
      <c r="B5" s="50" t="s">
        <v>71</v>
      </c>
      <c r="C5" s="52">
        <f>'SAU CAI'!C5+'NGHI NGHIEN '!C6+NGHIEN!C6+'SU DUNG'!C6+'NGHI SU DUNG'!C6</f>
        <v>42</v>
      </c>
      <c r="D5" s="52"/>
      <c r="E5" s="38">
        <f>'NGHI NGHIEN '!N6+NGHIEN!K6+'SU DUNG'!K6+'NGHI SU DUNG'!N6</f>
        <v>50</v>
      </c>
      <c r="F5" s="38">
        <f>L5+Q5</f>
        <v>37</v>
      </c>
      <c r="G5" s="54">
        <f>F5/E5</f>
        <v>0.74</v>
      </c>
      <c r="H5" s="39">
        <v>5</v>
      </c>
      <c r="I5" s="53">
        <f>H5/F5</f>
        <v>0.13513513513513514</v>
      </c>
      <c r="J5" s="39">
        <f>F5-H5</f>
        <v>32</v>
      </c>
      <c r="K5" s="53">
        <f>J5/F5</f>
        <v>0.86486486486486491</v>
      </c>
      <c r="L5" s="43">
        <v>37</v>
      </c>
      <c r="M5" s="44">
        <v>9</v>
      </c>
      <c r="N5" s="53">
        <f>M5/L5</f>
        <v>0.24324324324324326</v>
      </c>
      <c r="O5" s="44">
        <f>L5-M5</f>
        <v>28</v>
      </c>
      <c r="P5" s="53">
        <f>O5/L5</f>
        <v>0.7567567567567568</v>
      </c>
      <c r="Q5" s="38"/>
      <c r="R5" s="39"/>
      <c r="S5" s="53"/>
      <c r="T5" s="39"/>
      <c r="U5" s="53"/>
    </row>
    <row r="6" spans="1:21" s="37" customFormat="1" ht="37.200000000000003" customHeight="1" x14ac:dyDescent="0.35">
      <c r="A6" s="21">
        <v>2</v>
      </c>
      <c r="B6" s="50" t="s">
        <v>72</v>
      </c>
      <c r="C6" s="52">
        <f>'SAU CAI'!C6+'NGHI NGHIEN '!C7+NGHIEN!C7+'SU DUNG'!C7+'NGHI SU DUNG'!C7</f>
        <v>6</v>
      </c>
      <c r="D6" s="52"/>
      <c r="E6" s="38">
        <f>'NGHI NGHIEN '!N7+NGHIEN!K7+'SU DUNG'!K7+'NGHI SU DUNG'!N7</f>
        <v>21</v>
      </c>
      <c r="F6" s="38">
        <v>21</v>
      </c>
      <c r="G6" s="54">
        <f t="shared" ref="G6:G21" si="0">F6/E6</f>
        <v>1</v>
      </c>
      <c r="H6" s="39">
        <v>4</v>
      </c>
      <c r="I6" s="53">
        <f t="shared" ref="I6:I21" si="1">H6/F6</f>
        <v>0.19047619047619047</v>
      </c>
      <c r="J6" s="39">
        <f t="shared" ref="J6:J21" si="2">F6-H6</f>
        <v>17</v>
      </c>
      <c r="K6" s="53">
        <f t="shared" ref="K6:K20" si="3">J6/F6</f>
        <v>0.80952380952380953</v>
      </c>
      <c r="L6" s="43">
        <v>22</v>
      </c>
      <c r="M6" s="44">
        <v>4</v>
      </c>
      <c r="N6" s="53">
        <f t="shared" ref="N6:N21" si="4">M6/L6</f>
        <v>0.18181818181818182</v>
      </c>
      <c r="O6" s="44">
        <f t="shared" ref="O6:O21" si="5">L6-M6</f>
        <v>18</v>
      </c>
      <c r="P6" s="53">
        <f t="shared" ref="P6:P21" si="6">O6/L6</f>
        <v>0.81818181818181823</v>
      </c>
      <c r="Q6" s="38"/>
      <c r="R6" s="39"/>
      <c r="S6" s="53"/>
      <c r="T6" s="39"/>
      <c r="U6" s="53"/>
    </row>
    <row r="7" spans="1:21" s="37" customFormat="1" ht="37.200000000000003" customHeight="1" x14ac:dyDescent="0.35">
      <c r="A7" s="21">
        <v>3</v>
      </c>
      <c r="B7" s="50" t="s">
        <v>73</v>
      </c>
      <c r="C7" s="52">
        <f>'SAU CAI'!C7+'NGHI NGHIEN '!C8+NGHIEN!C8+'SU DUNG'!C8+'NGHI SU DUNG'!C8</f>
        <v>4</v>
      </c>
      <c r="D7" s="52"/>
      <c r="E7" s="38">
        <f>'NGHI NGHIEN '!N8+NGHIEN!K8+'SU DUNG'!K8+'NGHI SU DUNG'!N8</f>
        <v>18</v>
      </c>
      <c r="F7" s="38">
        <v>18</v>
      </c>
      <c r="G7" s="54">
        <f t="shared" si="0"/>
        <v>1</v>
      </c>
      <c r="H7" s="39">
        <v>1</v>
      </c>
      <c r="I7" s="53">
        <f t="shared" si="1"/>
        <v>5.5555555555555552E-2</v>
      </c>
      <c r="J7" s="39">
        <f t="shared" si="2"/>
        <v>17</v>
      </c>
      <c r="K7" s="53">
        <f t="shared" si="3"/>
        <v>0.94444444444444442</v>
      </c>
      <c r="L7" s="43">
        <v>22</v>
      </c>
      <c r="M7" s="44">
        <v>1</v>
      </c>
      <c r="N7" s="53">
        <f t="shared" si="4"/>
        <v>4.5454545454545456E-2</v>
      </c>
      <c r="O7" s="44">
        <f t="shared" si="5"/>
        <v>21</v>
      </c>
      <c r="P7" s="53">
        <f t="shared" si="6"/>
        <v>0.95454545454545459</v>
      </c>
      <c r="Q7" s="38"/>
      <c r="R7" s="39"/>
      <c r="S7" s="53"/>
      <c r="T7" s="39"/>
      <c r="U7" s="53"/>
    </row>
    <row r="8" spans="1:21" s="37" customFormat="1" ht="37.200000000000003" customHeight="1" x14ac:dyDescent="0.35">
      <c r="A8" s="21">
        <v>4</v>
      </c>
      <c r="B8" s="50" t="s">
        <v>74</v>
      </c>
      <c r="C8" s="52">
        <f>'SAU CAI'!C8+'NGHI NGHIEN '!C9+NGHIEN!C9+'SU DUNG'!C9+'NGHI SU DUNG'!C9</f>
        <v>45</v>
      </c>
      <c r="D8" s="52"/>
      <c r="E8" s="38">
        <f>'NGHI NGHIEN '!N9+NGHIEN!K9+'SU DUNG'!K9+'NGHI SU DUNG'!N9</f>
        <v>48</v>
      </c>
      <c r="F8" s="38">
        <f>L8+Q8</f>
        <v>29</v>
      </c>
      <c r="G8" s="54">
        <f t="shared" si="0"/>
        <v>0.60416666666666663</v>
      </c>
      <c r="H8" s="39">
        <v>5</v>
      </c>
      <c r="I8" s="53">
        <f t="shared" si="1"/>
        <v>0.17241379310344829</v>
      </c>
      <c r="J8" s="39">
        <f t="shared" si="2"/>
        <v>24</v>
      </c>
      <c r="K8" s="53">
        <f t="shared" si="3"/>
        <v>0.82758620689655171</v>
      </c>
      <c r="L8" s="43">
        <v>29</v>
      </c>
      <c r="M8" s="44">
        <v>5</v>
      </c>
      <c r="N8" s="53">
        <f t="shared" si="4"/>
        <v>0.17241379310344829</v>
      </c>
      <c r="O8" s="44">
        <f t="shared" si="5"/>
        <v>24</v>
      </c>
      <c r="P8" s="53">
        <f t="shared" si="6"/>
        <v>0.82758620689655171</v>
      </c>
      <c r="Q8" s="38"/>
      <c r="R8" s="39"/>
      <c r="S8" s="53"/>
      <c r="T8" s="39"/>
      <c r="U8" s="53"/>
    </row>
    <row r="9" spans="1:21" s="37" customFormat="1" ht="37.200000000000003" customHeight="1" x14ac:dyDescent="0.35">
      <c r="A9" s="21">
        <v>5</v>
      </c>
      <c r="B9" s="50" t="s">
        <v>75</v>
      </c>
      <c r="C9" s="52">
        <f>'SAU CAI'!C9+'NGHI NGHIEN '!C10+NGHIEN!C10+'SU DUNG'!C10+'NGHI SU DUNG'!C10</f>
        <v>75</v>
      </c>
      <c r="D9" s="52"/>
      <c r="E9" s="38">
        <f>'NGHI NGHIEN '!N10+NGHIEN!K10+'SU DUNG'!K10+'NGHI SU DUNG'!N10</f>
        <v>91</v>
      </c>
      <c r="F9" s="38">
        <f t="shared" ref="F9:F21" si="7">L9+Q9</f>
        <v>58</v>
      </c>
      <c r="G9" s="54">
        <f t="shared" si="0"/>
        <v>0.63736263736263732</v>
      </c>
      <c r="H9" s="39">
        <v>10</v>
      </c>
      <c r="I9" s="53">
        <f t="shared" si="1"/>
        <v>0.17241379310344829</v>
      </c>
      <c r="J9" s="39">
        <f t="shared" si="2"/>
        <v>48</v>
      </c>
      <c r="K9" s="53">
        <f t="shared" si="3"/>
        <v>0.82758620689655171</v>
      </c>
      <c r="L9" s="43">
        <v>58</v>
      </c>
      <c r="M9" s="44">
        <v>12</v>
      </c>
      <c r="N9" s="53">
        <f t="shared" si="4"/>
        <v>0.20689655172413793</v>
      </c>
      <c r="O9" s="44">
        <f t="shared" si="5"/>
        <v>46</v>
      </c>
      <c r="P9" s="53">
        <f t="shared" si="6"/>
        <v>0.7931034482758621</v>
      </c>
      <c r="Q9" s="38"/>
      <c r="R9" s="39"/>
      <c r="S9" s="53"/>
      <c r="T9" s="39"/>
      <c r="U9" s="53"/>
    </row>
    <row r="10" spans="1:21" s="37" customFormat="1" ht="37.200000000000003" customHeight="1" x14ac:dyDescent="0.35">
      <c r="A10" s="21">
        <v>6</v>
      </c>
      <c r="B10" s="50" t="s">
        <v>76</v>
      </c>
      <c r="C10" s="52">
        <f>'SAU CAI'!C10+'NGHI NGHIEN '!C11+NGHIEN!C11+'SU DUNG'!C11+'NGHI SU DUNG'!C11</f>
        <v>27</v>
      </c>
      <c r="D10" s="52"/>
      <c r="E10" s="38">
        <f>'NGHI NGHIEN '!N11+NGHIEN!K11+'SU DUNG'!K11+'NGHI SU DUNG'!N11</f>
        <v>35</v>
      </c>
      <c r="F10" s="38">
        <f t="shared" si="7"/>
        <v>30</v>
      </c>
      <c r="G10" s="54">
        <f t="shared" si="0"/>
        <v>0.8571428571428571</v>
      </c>
      <c r="H10" s="39">
        <v>4</v>
      </c>
      <c r="I10" s="53">
        <f t="shared" si="1"/>
        <v>0.13333333333333333</v>
      </c>
      <c r="J10" s="39">
        <f t="shared" si="2"/>
        <v>26</v>
      </c>
      <c r="K10" s="53">
        <f t="shared" si="3"/>
        <v>0.8666666666666667</v>
      </c>
      <c r="L10" s="43">
        <v>30</v>
      </c>
      <c r="M10" s="44">
        <v>4</v>
      </c>
      <c r="N10" s="53">
        <f t="shared" si="4"/>
        <v>0.13333333333333333</v>
      </c>
      <c r="O10" s="44">
        <f t="shared" si="5"/>
        <v>26</v>
      </c>
      <c r="P10" s="53">
        <f t="shared" si="6"/>
        <v>0.8666666666666667</v>
      </c>
      <c r="Q10" s="38"/>
      <c r="R10" s="39"/>
      <c r="S10" s="53"/>
      <c r="T10" s="39"/>
      <c r="U10" s="53"/>
    </row>
    <row r="11" spans="1:21" s="37" customFormat="1" ht="37.200000000000003" customHeight="1" x14ac:dyDescent="0.35">
      <c r="A11" s="21">
        <v>7</v>
      </c>
      <c r="B11" s="50" t="s">
        <v>77</v>
      </c>
      <c r="C11" s="52">
        <f>'SAU CAI'!C11+'NGHI NGHIEN '!C12+NGHIEN!C12+'SU DUNG'!C12+'NGHI SU DUNG'!C12</f>
        <v>5</v>
      </c>
      <c r="D11" s="52"/>
      <c r="E11" s="38">
        <f>'NGHI NGHIEN '!N12+NGHIEN!K12+'SU DUNG'!K12+'NGHI SU DUNG'!N12</f>
        <v>18</v>
      </c>
      <c r="F11" s="38">
        <f t="shared" si="7"/>
        <v>9</v>
      </c>
      <c r="G11" s="54">
        <f t="shared" si="0"/>
        <v>0.5</v>
      </c>
      <c r="H11" s="39">
        <v>2</v>
      </c>
      <c r="I11" s="53">
        <f t="shared" si="1"/>
        <v>0.22222222222222221</v>
      </c>
      <c r="J11" s="39">
        <f t="shared" si="2"/>
        <v>7</v>
      </c>
      <c r="K11" s="53">
        <f t="shared" si="3"/>
        <v>0.77777777777777779</v>
      </c>
      <c r="L11" s="43">
        <v>9</v>
      </c>
      <c r="M11" s="44">
        <v>2</v>
      </c>
      <c r="N11" s="53">
        <f t="shared" si="4"/>
        <v>0.22222222222222221</v>
      </c>
      <c r="O11" s="44">
        <f t="shared" si="5"/>
        <v>7</v>
      </c>
      <c r="P11" s="53">
        <f t="shared" si="6"/>
        <v>0.77777777777777779</v>
      </c>
      <c r="Q11" s="38"/>
      <c r="R11" s="39"/>
      <c r="S11" s="53"/>
      <c r="T11" s="39"/>
      <c r="U11" s="53"/>
    </row>
    <row r="12" spans="1:21" s="37" customFormat="1" ht="37.200000000000003" customHeight="1" x14ac:dyDescent="0.35">
      <c r="A12" s="21">
        <v>8</v>
      </c>
      <c r="B12" s="50" t="s">
        <v>78</v>
      </c>
      <c r="C12" s="52">
        <f>'SAU CAI'!C12+'NGHI NGHIEN '!C13+NGHIEN!C13+'SU DUNG'!C13+'NGHI SU DUNG'!C13</f>
        <v>11</v>
      </c>
      <c r="D12" s="52"/>
      <c r="E12" s="38">
        <f>'NGHI NGHIEN '!N13+NGHIEN!K13+'SU DUNG'!K13+'NGHI SU DUNG'!N13</f>
        <v>33</v>
      </c>
      <c r="F12" s="38">
        <v>33</v>
      </c>
      <c r="G12" s="54">
        <f t="shared" si="0"/>
        <v>1</v>
      </c>
      <c r="H12" s="39">
        <v>6</v>
      </c>
      <c r="I12" s="53">
        <f t="shared" si="1"/>
        <v>0.18181818181818182</v>
      </c>
      <c r="J12" s="39">
        <f t="shared" si="2"/>
        <v>27</v>
      </c>
      <c r="K12" s="53">
        <f t="shared" si="3"/>
        <v>0.81818181818181823</v>
      </c>
      <c r="L12" s="43">
        <v>33</v>
      </c>
      <c r="M12" s="44">
        <v>7</v>
      </c>
      <c r="N12" s="53">
        <f t="shared" si="4"/>
        <v>0.21212121212121213</v>
      </c>
      <c r="O12" s="44">
        <f t="shared" si="5"/>
        <v>26</v>
      </c>
      <c r="P12" s="53">
        <f t="shared" si="6"/>
        <v>0.78787878787878785</v>
      </c>
      <c r="Q12" s="38"/>
      <c r="R12" s="39"/>
      <c r="S12" s="53"/>
      <c r="T12" s="39"/>
      <c r="U12" s="53"/>
    </row>
    <row r="13" spans="1:21" s="37" customFormat="1" ht="37.200000000000003" customHeight="1" x14ac:dyDescent="0.35">
      <c r="A13" s="21">
        <v>9</v>
      </c>
      <c r="B13" s="50" t="s">
        <v>79</v>
      </c>
      <c r="C13" s="52">
        <f>'SAU CAI'!C13+'NGHI NGHIEN '!C14+NGHIEN!C14+'SU DUNG'!C14+'NGHI SU DUNG'!C14</f>
        <v>15</v>
      </c>
      <c r="D13" s="52"/>
      <c r="E13" s="38">
        <f>'NGHI NGHIEN '!N14+NGHIEN!K14+'SU DUNG'!K14+'NGHI SU DUNG'!N14</f>
        <v>42</v>
      </c>
      <c r="F13" s="38">
        <v>42</v>
      </c>
      <c r="G13" s="54">
        <f t="shared" si="0"/>
        <v>1</v>
      </c>
      <c r="H13" s="39">
        <v>4</v>
      </c>
      <c r="I13" s="53">
        <f t="shared" si="1"/>
        <v>9.5238095238095233E-2</v>
      </c>
      <c r="J13" s="39">
        <f t="shared" si="2"/>
        <v>38</v>
      </c>
      <c r="K13" s="53">
        <f t="shared" si="3"/>
        <v>0.90476190476190477</v>
      </c>
      <c r="L13" s="43">
        <v>45</v>
      </c>
      <c r="M13" s="44">
        <v>5</v>
      </c>
      <c r="N13" s="53">
        <f t="shared" si="4"/>
        <v>0.1111111111111111</v>
      </c>
      <c r="O13" s="44">
        <f t="shared" si="5"/>
        <v>40</v>
      </c>
      <c r="P13" s="53">
        <f t="shared" si="6"/>
        <v>0.88888888888888884</v>
      </c>
      <c r="Q13" s="38"/>
      <c r="R13" s="39"/>
      <c r="S13" s="53"/>
      <c r="T13" s="39"/>
      <c r="U13" s="53"/>
    </row>
    <row r="14" spans="1:21" s="37" customFormat="1" ht="37.200000000000003" customHeight="1" x14ac:dyDescent="0.35">
      <c r="A14" s="21">
        <v>10</v>
      </c>
      <c r="B14" s="50" t="s">
        <v>80</v>
      </c>
      <c r="C14" s="52">
        <f>'SAU CAI'!C14+'NGHI NGHIEN '!C15+NGHIEN!C15+'SU DUNG'!C15+'NGHI SU DUNG'!C15</f>
        <v>21</v>
      </c>
      <c r="D14" s="52"/>
      <c r="E14" s="38">
        <f>'NGHI NGHIEN '!N15+NGHIEN!K15+'SU DUNG'!K15+'NGHI SU DUNG'!N15</f>
        <v>29</v>
      </c>
      <c r="F14" s="38">
        <f t="shared" si="7"/>
        <v>29</v>
      </c>
      <c r="G14" s="54">
        <f t="shared" si="0"/>
        <v>1</v>
      </c>
      <c r="H14" s="39">
        <v>3</v>
      </c>
      <c r="I14" s="53">
        <f t="shared" si="1"/>
        <v>0.10344827586206896</v>
      </c>
      <c r="J14" s="39">
        <f t="shared" si="2"/>
        <v>26</v>
      </c>
      <c r="K14" s="53">
        <f t="shared" si="3"/>
        <v>0.89655172413793105</v>
      </c>
      <c r="L14" s="43">
        <v>28</v>
      </c>
      <c r="M14" s="44">
        <v>3</v>
      </c>
      <c r="N14" s="53">
        <f t="shared" si="4"/>
        <v>0.10714285714285714</v>
      </c>
      <c r="O14" s="44">
        <f t="shared" si="5"/>
        <v>25</v>
      </c>
      <c r="P14" s="53">
        <f t="shared" si="6"/>
        <v>0.8928571428571429</v>
      </c>
      <c r="Q14" s="38">
        <v>1</v>
      </c>
      <c r="R14" s="39"/>
      <c r="S14" s="53"/>
      <c r="T14" s="39">
        <v>1</v>
      </c>
      <c r="U14" s="53"/>
    </row>
    <row r="15" spans="1:21" s="37" customFormat="1" ht="37.200000000000003" customHeight="1" x14ac:dyDescent="0.35">
      <c r="A15" s="21">
        <v>11</v>
      </c>
      <c r="B15" s="50" t="s">
        <v>81</v>
      </c>
      <c r="C15" s="52">
        <f>'SAU CAI'!C15+'NGHI NGHIEN '!C16+NGHIEN!C16+'SU DUNG'!C16+'NGHI SU DUNG'!C16</f>
        <v>21</v>
      </c>
      <c r="D15" s="52"/>
      <c r="E15" s="38">
        <f>'NGHI NGHIEN '!N16+NGHIEN!K16+'SU DUNG'!K16+'NGHI SU DUNG'!N16</f>
        <v>38</v>
      </c>
      <c r="F15" s="38">
        <v>38</v>
      </c>
      <c r="G15" s="54">
        <f t="shared" si="0"/>
        <v>1</v>
      </c>
      <c r="H15" s="39">
        <v>2</v>
      </c>
      <c r="I15" s="53">
        <f t="shared" si="1"/>
        <v>5.2631578947368418E-2</v>
      </c>
      <c r="J15" s="39">
        <f t="shared" si="2"/>
        <v>36</v>
      </c>
      <c r="K15" s="53">
        <f t="shared" si="3"/>
        <v>0.94736842105263153</v>
      </c>
      <c r="L15" s="43">
        <v>43</v>
      </c>
      <c r="M15" s="44">
        <v>2</v>
      </c>
      <c r="N15" s="53">
        <f t="shared" si="4"/>
        <v>4.6511627906976744E-2</v>
      </c>
      <c r="O15" s="44">
        <f t="shared" si="5"/>
        <v>41</v>
      </c>
      <c r="P15" s="53">
        <f t="shared" si="6"/>
        <v>0.95348837209302328</v>
      </c>
      <c r="Q15" s="38"/>
      <c r="R15" s="39"/>
      <c r="S15" s="53"/>
      <c r="T15" s="39"/>
      <c r="U15" s="53"/>
    </row>
    <row r="16" spans="1:21" s="37" customFormat="1" ht="37.200000000000003" customHeight="1" x14ac:dyDescent="0.35">
      <c r="A16" s="21">
        <v>12</v>
      </c>
      <c r="B16" s="50" t="s">
        <v>82</v>
      </c>
      <c r="C16" s="52">
        <f>'SAU CAI'!C16+'NGHI NGHIEN '!C17+NGHIEN!C17+'SU DUNG'!C17+'NGHI SU DUNG'!C17</f>
        <v>38</v>
      </c>
      <c r="D16" s="52"/>
      <c r="E16" s="38">
        <f>'NGHI NGHIEN '!N17+NGHIEN!K17+'SU DUNG'!K17+'NGHI SU DUNG'!N17</f>
        <v>46</v>
      </c>
      <c r="F16" s="38">
        <f t="shared" si="7"/>
        <v>36</v>
      </c>
      <c r="G16" s="54">
        <f t="shared" si="0"/>
        <v>0.78260869565217395</v>
      </c>
      <c r="H16" s="39">
        <v>10</v>
      </c>
      <c r="I16" s="53">
        <f t="shared" si="1"/>
        <v>0.27777777777777779</v>
      </c>
      <c r="J16" s="39">
        <f t="shared" si="2"/>
        <v>26</v>
      </c>
      <c r="K16" s="53">
        <f t="shared" si="3"/>
        <v>0.72222222222222221</v>
      </c>
      <c r="L16" s="43">
        <v>36</v>
      </c>
      <c r="M16" s="44">
        <v>12</v>
      </c>
      <c r="N16" s="53">
        <f t="shared" si="4"/>
        <v>0.33333333333333331</v>
      </c>
      <c r="O16" s="44">
        <f t="shared" si="5"/>
        <v>24</v>
      </c>
      <c r="P16" s="53">
        <f t="shared" si="6"/>
        <v>0.66666666666666663</v>
      </c>
      <c r="Q16" s="38"/>
      <c r="R16" s="39"/>
      <c r="S16" s="53"/>
      <c r="T16" s="39"/>
      <c r="U16" s="53"/>
    </row>
    <row r="17" spans="1:21" s="41" customFormat="1" ht="37.200000000000003" customHeight="1" x14ac:dyDescent="0.35">
      <c r="A17" s="21">
        <v>13</v>
      </c>
      <c r="B17" s="50" t="s">
        <v>83</v>
      </c>
      <c r="C17" s="52">
        <f>'SAU CAI'!C17+'NGHI NGHIEN '!C18+NGHIEN!C18+'SU DUNG'!C18+'NGHI SU DUNG'!C18</f>
        <v>20</v>
      </c>
      <c r="D17" s="42"/>
      <c r="E17" s="38">
        <f>'NGHI NGHIEN '!N18+NGHIEN!K18+'SU DUNG'!K18+'NGHI SU DUNG'!N18</f>
        <v>14</v>
      </c>
      <c r="F17" s="38">
        <f t="shared" si="7"/>
        <v>14</v>
      </c>
      <c r="G17" s="54">
        <f t="shared" si="0"/>
        <v>1</v>
      </c>
      <c r="H17" s="39">
        <v>2</v>
      </c>
      <c r="I17" s="53">
        <f t="shared" si="1"/>
        <v>0.14285714285714285</v>
      </c>
      <c r="J17" s="39">
        <f t="shared" si="2"/>
        <v>12</v>
      </c>
      <c r="K17" s="53">
        <f t="shared" si="3"/>
        <v>0.8571428571428571</v>
      </c>
      <c r="L17" s="43">
        <v>14</v>
      </c>
      <c r="M17" s="44">
        <v>2</v>
      </c>
      <c r="N17" s="53">
        <f t="shared" si="4"/>
        <v>0.14285714285714285</v>
      </c>
      <c r="O17" s="44">
        <f t="shared" si="5"/>
        <v>12</v>
      </c>
      <c r="P17" s="53">
        <f t="shared" si="6"/>
        <v>0.8571428571428571</v>
      </c>
      <c r="Q17" s="43"/>
      <c r="R17" s="39"/>
      <c r="S17" s="53"/>
      <c r="T17" s="39"/>
      <c r="U17" s="53"/>
    </row>
    <row r="18" spans="1:21" s="37" customFormat="1" ht="37.200000000000003" customHeight="1" x14ac:dyDescent="0.35">
      <c r="A18" s="21">
        <v>14</v>
      </c>
      <c r="B18" s="50" t="s">
        <v>84</v>
      </c>
      <c r="C18" s="52">
        <f>'SAU CAI'!C18+'NGHI NGHIEN '!C19+NGHIEN!C19+'SU DUNG'!C19+'NGHI SU DUNG'!C19</f>
        <v>39</v>
      </c>
      <c r="D18" s="42"/>
      <c r="E18" s="38">
        <f>'NGHI NGHIEN '!N19+NGHIEN!K19+'SU DUNG'!K19+'NGHI SU DUNG'!N19</f>
        <v>28</v>
      </c>
      <c r="F18" s="38">
        <f t="shared" si="7"/>
        <v>28</v>
      </c>
      <c r="G18" s="54">
        <f t="shared" si="0"/>
        <v>1</v>
      </c>
      <c r="H18" s="39">
        <v>3</v>
      </c>
      <c r="I18" s="53">
        <f t="shared" si="1"/>
        <v>0.10714285714285714</v>
      </c>
      <c r="J18" s="39">
        <f t="shared" si="2"/>
        <v>25</v>
      </c>
      <c r="K18" s="53">
        <f t="shared" si="3"/>
        <v>0.8928571428571429</v>
      </c>
      <c r="L18" s="43">
        <v>25</v>
      </c>
      <c r="M18" s="44">
        <v>5</v>
      </c>
      <c r="N18" s="53">
        <f t="shared" si="4"/>
        <v>0.2</v>
      </c>
      <c r="O18" s="44">
        <f t="shared" si="5"/>
        <v>20</v>
      </c>
      <c r="P18" s="53">
        <f t="shared" si="6"/>
        <v>0.8</v>
      </c>
      <c r="Q18" s="43">
        <v>3</v>
      </c>
      <c r="R18" s="39"/>
      <c r="S18" s="53"/>
      <c r="T18" s="39">
        <v>3</v>
      </c>
      <c r="U18" s="53"/>
    </row>
    <row r="19" spans="1:21" s="41" customFormat="1" ht="37.200000000000003" customHeight="1" x14ac:dyDescent="0.35">
      <c r="A19" s="21">
        <v>15</v>
      </c>
      <c r="B19" s="50" t="s">
        <v>85</v>
      </c>
      <c r="C19" s="52">
        <f>'SAU CAI'!C19+'NGHI NGHIEN '!C20+NGHIEN!C20+'SU DUNG'!C20+'NGHI SU DUNG'!C20</f>
        <v>17</v>
      </c>
      <c r="D19" s="42"/>
      <c r="E19" s="38">
        <f>'NGHI NGHIEN '!N20+NGHIEN!K20+'SU DUNG'!K20+'NGHI SU DUNG'!N20</f>
        <v>39</v>
      </c>
      <c r="F19" s="38">
        <f t="shared" si="7"/>
        <v>32</v>
      </c>
      <c r="G19" s="54">
        <f t="shared" si="0"/>
        <v>0.82051282051282048</v>
      </c>
      <c r="H19" s="39">
        <v>4</v>
      </c>
      <c r="I19" s="53">
        <f t="shared" si="1"/>
        <v>0.125</v>
      </c>
      <c r="J19" s="39">
        <f t="shared" si="2"/>
        <v>28</v>
      </c>
      <c r="K19" s="53">
        <f t="shared" si="3"/>
        <v>0.875</v>
      </c>
      <c r="L19" s="43">
        <v>32</v>
      </c>
      <c r="M19" s="44">
        <v>4</v>
      </c>
      <c r="N19" s="53">
        <f t="shared" si="4"/>
        <v>0.125</v>
      </c>
      <c r="O19" s="44">
        <f t="shared" si="5"/>
        <v>28</v>
      </c>
      <c r="P19" s="53">
        <f t="shared" si="6"/>
        <v>0.875</v>
      </c>
      <c r="Q19" s="43"/>
      <c r="R19" s="39"/>
      <c r="S19" s="53"/>
      <c r="T19" s="39"/>
      <c r="U19" s="53"/>
    </row>
    <row r="20" spans="1:21" s="37" customFormat="1" ht="37.200000000000003" customHeight="1" x14ac:dyDescent="0.35">
      <c r="A20" s="21">
        <v>16</v>
      </c>
      <c r="B20" s="50" t="s">
        <v>86</v>
      </c>
      <c r="C20" s="52">
        <f>'SAU CAI'!C20+'NGHI NGHIEN '!C21+NGHIEN!C21+'SU DUNG'!C21+'NGHI SU DUNG'!C21</f>
        <v>24</v>
      </c>
      <c r="D20" s="42"/>
      <c r="E20" s="38">
        <f>'NGHI NGHIEN '!N21+NGHIEN!K21+'SU DUNG'!K21+'NGHI SU DUNG'!N21</f>
        <v>18</v>
      </c>
      <c r="F20" s="38">
        <f t="shared" si="7"/>
        <v>17</v>
      </c>
      <c r="G20" s="54">
        <f t="shared" si="0"/>
        <v>0.94444444444444442</v>
      </c>
      <c r="H20" s="39">
        <v>0</v>
      </c>
      <c r="I20" s="53">
        <f t="shared" si="1"/>
        <v>0</v>
      </c>
      <c r="J20" s="39">
        <f t="shared" si="2"/>
        <v>17</v>
      </c>
      <c r="K20" s="53">
        <f t="shared" si="3"/>
        <v>1</v>
      </c>
      <c r="L20" s="43">
        <v>17</v>
      </c>
      <c r="M20" s="44">
        <v>1</v>
      </c>
      <c r="N20" s="53">
        <f t="shared" si="4"/>
        <v>5.8823529411764705E-2</v>
      </c>
      <c r="O20" s="44">
        <f t="shared" si="5"/>
        <v>16</v>
      </c>
      <c r="P20" s="53">
        <f t="shared" si="6"/>
        <v>0.94117647058823528</v>
      </c>
      <c r="Q20" s="43"/>
      <c r="R20" s="39"/>
      <c r="S20" s="53"/>
      <c r="T20" s="39"/>
      <c r="U20" s="53"/>
    </row>
    <row r="21" spans="1:21" s="41" customFormat="1" ht="37.200000000000003" customHeight="1" x14ac:dyDescent="0.35">
      <c r="A21" s="21">
        <v>17</v>
      </c>
      <c r="B21" s="50" t="s">
        <v>87</v>
      </c>
      <c r="C21" s="52">
        <f>'SAU CAI'!C21+'NGHI NGHIEN '!C22+NGHIEN!C22+'SU DUNG'!C22+'NGHI SU DUNG'!C22</f>
        <v>135</v>
      </c>
      <c r="D21" s="42"/>
      <c r="E21" s="38">
        <f>'NGHI NGHIEN '!N22+NGHIEN!K22+'SU DUNG'!K22+'NGHI SU DUNG'!N22</f>
        <v>129</v>
      </c>
      <c r="F21" s="38">
        <f t="shared" si="7"/>
        <v>73</v>
      </c>
      <c r="G21" s="54">
        <f t="shared" si="0"/>
        <v>0.56589147286821706</v>
      </c>
      <c r="H21" s="39">
        <v>31</v>
      </c>
      <c r="I21" s="53">
        <f t="shared" si="1"/>
        <v>0.42465753424657532</v>
      </c>
      <c r="J21" s="39">
        <f t="shared" si="2"/>
        <v>42</v>
      </c>
      <c r="K21" s="53">
        <f>J21/F21</f>
        <v>0.57534246575342463</v>
      </c>
      <c r="L21" s="43">
        <v>69</v>
      </c>
      <c r="M21" s="44">
        <v>38</v>
      </c>
      <c r="N21" s="53">
        <f t="shared" si="4"/>
        <v>0.55072463768115942</v>
      </c>
      <c r="O21" s="44">
        <f t="shared" si="5"/>
        <v>31</v>
      </c>
      <c r="P21" s="53">
        <f t="shared" si="6"/>
        <v>0.44927536231884058</v>
      </c>
      <c r="Q21" s="43">
        <v>4</v>
      </c>
      <c r="R21" s="39">
        <v>4</v>
      </c>
      <c r="S21" s="53"/>
      <c r="T21" s="39"/>
      <c r="U21" s="53"/>
    </row>
    <row r="22" spans="1:21" s="41" customFormat="1" ht="36.75" customHeight="1" x14ac:dyDescent="0.35">
      <c r="A22" s="74" t="s">
        <v>10</v>
      </c>
      <c r="B22" s="75"/>
      <c r="C22" s="40">
        <f>SUM(C5:C21)</f>
        <v>545</v>
      </c>
      <c r="D22" s="40">
        <f>SUM(D17:D21)</f>
        <v>0</v>
      </c>
      <c r="E22" s="40">
        <f>SUM(E5:E21)</f>
        <v>697</v>
      </c>
      <c r="F22" s="40">
        <f>SUM(F5:F21)</f>
        <v>544</v>
      </c>
      <c r="G22" s="45">
        <f t="shared" ref="G22" si="8">F22/E22</f>
        <v>0.78048780487804881</v>
      </c>
      <c r="H22" s="46">
        <f>SUM(H5:H21)</f>
        <v>96</v>
      </c>
      <c r="I22" s="47">
        <f t="shared" ref="I22" si="9">H22/F22</f>
        <v>0.17647058823529413</v>
      </c>
      <c r="J22" s="40">
        <f>SUM(J5:J21)</f>
        <v>448</v>
      </c>
      <c r="K22" s="45">
        <f>J22/F22</f>
        <v>0.82352941176470584</v>
      </c>
      <c r="L22" s="40">
        <f>SUM(L5:L21)</f>
        <v>549</v>
      </c>
      <c r="M22" s="40">
        <f>SUM(M5:M21)</f>
        <v>116</v>
      </c>
      <c r="N22" s="47">
        <f>M22/L22</f>
        <v>0.21129326047358835</v>
      </c>
      <c r="O22" s="40">
        <f>SUM(O5:O21)</f>
        <v>433</v>
      </c>
      <c r="P22" s="48">
        <f>O22/L22</f>
        <v>0.78870673952641168</v>
      </c>
      <c r="Q22" s="40">
        <f>SUM(Q5:Q21)</f>
        <v>8</v>
      </c>
      <c r="R22" s="40">
        <f>SUM(R5:R21)</f>
        <v>4</v>
      </c>
      <c r="S22" s="47">
        <f t="shared" ref="S22" si="10">R22/Q22</f>
        <v>0.5</v>
      </c>
      <c r="T22" s="40">
        <f>SUM(T5:T21)</f>
        <v>4</v>
      </c>
      <c r="U22" s="48">
        <f t="shared" ref="U22" si="11">T22/Q22</f>
        <v>0.5</v>
      </c>
    </row>
    <row r="23" spans="1:21" s="37" customFormat="1" ht="36.75" customHeight="1" x14ac:dyDescent="0.35">
      <c r="A23" s="76" t="s">
        <v>69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</row>
    <row r="24" spans="1:21" s="8" customFormat="1" x14ac:dyDescent="0.3"/>
    <row r="25" spans="1:21" s="8" customFormat="1" x14ac:dyDescent="0.3"/>
    <row r="26" spans="1:21" s="8" customFormat="1" x14ac:dyDescent="0.3"/>
    <row r="27" spans="1:21" s="8" customFormat="1" x14ac:dyDescent="0.3"/>
    <row r="28" spans="1:21" s="8" customFormat="1" x14ac:dyDescent="0.3"/>
    <row r="29" spans="1:21" s="8" customFormat="1" x14ac:dyDescent="0.3"/>
    <row r="30" spans="1:21" s="8" customFormat="1" x14ac:dyDescent="0.3"/>
    <row r="31" spans="1:21" s="8" customFormat="1" x14ac:dyDescent="0.3"/>
    <row r="32" spans="1:21" s="8" customFormat="1" x14ac:dyDescent="0.3"/>
  </sheetData>
  <mergeCells count="18">
    <mergeCell ref="A1:U1"/>
    <mergeCell ref="A2:A4"/>
    <mergeCell ref="B2:B4"/>
    <mergeCell ref="C2:K2"/>
    <mergeCell ref="L2:P2"/>
    <mergeCell ref="Q2:U2"/>
    <mergeCell ref="C3:E3"/>
    <mergeCell ref="F3:G3"/>
    <mergeCell ref="H3:I3"/>
    <mergeCell ref="J3:K3"/>
    <mergeCell ref="A22:B22"/>
    <mergeCell ref="A23:U23"/>
    <mergeCell ref="L3:L4"/>
    <mergeCell ref="M3:N3"/>
    <mergeCell ref="O3:P3"/>
    <mergeCell ref="Q3:Q4"/>
    <mergeCell ref="R3:S3"/>
    <mergeCell ref="T3:U3"/>
  </mergeCells>
  <pageMargins left="0" right="0" top="0" bottom="0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6"/>
  <sheetViews>
    <sheetView zoomScale="60" zoomScaleNormal="60" zoomScaleSheetLayoutView="50" workbookViewId="0">
      <selection activeCell="J6" sqref="J6:J22"/>
    </sheetView>
  </sheetViews>
  <sheetFormatPr defaultColWidth="9.109375" defaultRowHeight="18" x14ac:dyDescent="0.35"/>
  <cols>
    <col min="1" max="1" width="5.88671875" style="3" customWidth="1"/>
    <col min="2" max="2" width="16.88671875" style="3" customWidth="1"/>
    <col min="3" max="7" width="10.6640625" style="3" customWidth="1"/>
    <col min="8" max="9" width="10.6640625" style="3" hidden="1" customWidth="1"/>
    <col min="10" max="11" width="10.6640625" style="3" customWidth="1"/>
    <col min="12" max="12" width="15.44140625" style="3" customWidth="1"/>
    <col min="13" max="16" width="10.6640625" style="3" customWidth="1"/>
    <col min="17" max="18" width="10.6640625" style="3" hidden="1" customWidth="1"/>
    <col min="19" max="25" width="10.6640625" style="3" customWidth="1"/>
    <col min="26" max="26" width="8.109375" style="1" customWidth="1"/>
    <col min="27" max="16384" width="9.109375" style="1"/>
  </cols>
  <sheetData>
    <row r="1" spans="1:26" s="3" customFormat="1" ht="63.75" customHeight="1" x14ac:dyDescent="0.35">
      <c r="A1" s="67" t="s">
        <v>110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spans="1:26" s="16" customFormat="1" ht="48.75" customHeight="1" x14ac:dyDescent="0.4">
      <c r="A2" s="71" t="s">
        <v>2</v>
      </c>
      <c r="B2" s="71" t="s">
        <v>1</v>
      </c>
      <c r="C2" s="71" t="s">
        <v>14</v>
      </c>
      <c r="D2" s="71"/>
      <c r="E2" s="71"/>
      <c r="F2" s="71"/>
      <c r="G2" s="71"/>
      <c r="H2" s="71"/>
      <c r="I2" s="71"/>
      <c r="J2" s="71"/>
      <c r="K2" s="71"/>
      <c r="L2" s="71"/>
      <c r="M2" s="71" t="s">
        <v>8</v>
      </c>
      <c r="N2" s="71"/>
      <c r="O2" s="71"/>
      <c r="P2" s="71"/>
      <c r="Q2" s="71"/>
      <c r="R2" s="71"/>
      <c r="S2" s="71"/>
      <c r="T2" s="71"/>
      <c r="U2" s="71"/>
      <c r="V2" s="69" t="s">
        <v>38</v>
      </c>
      <c r="W2" s="92"/>
      <c r="X2" s="92"/>
      <c r="Y2" s="70"/>
      <c r="Z2" s="71" t="s">
        <v>7</v>
      </c>
    </row>
    <row r="3" spans="1:26" s="16" customFormat="1" ht="50.25" customHeight="1" x14ac:dyDescent="0.4">
      <c r="A3" s="71"/>
      <c r="B3" s="71"/>
      <c r="C3" s="71" t="s">
        <v>108</v>
      </c>
      <c r="D3" s="71" t="s">
        <v>44</v>
      </c>
      <c r="E3" s="71" t="s">
        <v>45</v>
      </c>
      <c r="F3" s="71"/>
      <c r="G3" s="71"/>
      <c r="H3" s="71"/>
      <c r="I3" s="71"/>
      <c r="J3" s="71"/>
      <c r="K3" s="69" t="s">
        <v>96</v>
      </c>
      <c r="L3" s="70"/>
      <c r="M3" s="71" t="s">
        <v>108</v>
      </c>
      <c r="N3" s="71" t="s">
        <v>44</v>
      </c>
      <c r="O3" s="69" t="s">
        <v>45</v>
      </c>
      <c r="P3" s="92"/>
      <c r="Q3" s="92"/>
      <c r="R3" s="70"/>
      <c r="S3" s="69" t="s">
        <v>96</v>
      </c>
      <c r="T3" s="92"/>
      <c r="U3" s="92"/>
      <c r="V3" s="71" t="s">
        <v>108</v>
      </c>
      <c r="W3" s="64" t="s">
        <v>44</v>
      </c>
      <c r="X3" s="71" t="s">
        <v>45</v>
      </c>
      <c r="Y3" s="71" t="s">
        <v>109</v>
      </c>
      <c r="Z3" s="71"/>
    </row>
    <row r="4" spans="1:26" s="16" customFormat="1" ht="33.6" customHeight="1" x14ac:dyDescent="0.4">
      <c r="A4" s="71"/>
      <c r="B4" s="71"/>
      <c r="C4" s="71"/>
      <c r="D4" s="71"/>
      <c r="E4" s="71" t="s">
        <v>47</v>
      </c>
      <c r="F4" s="71" t="s">
        <v>46</v>
      </c>
      <c r="G4" s="71"/>
      <c r="H4" s="71"/>
      <c r="I4" s="71"/>
      <c r="J4" s="71"/>
      <c r="K4" s="64" t="s">
        <v>43</v>
      </c>
      <c r="L4" s="64" t="s">
        <v>11</v>
      </c>
      <c r="M4" s="71"/>
      <c r="N4" s="71"/>
      <c r="O4" s="64" t="s">
        <v>47</v>
      </c>
      <c r="P4" s="69" t="s">
        <v>46</v>
      </c>
      <c r="Q4" s="92"/>
      <c r="R4" s="70"/>
      <c r="S4" s="64" t="s">
        <v>43</v>
      </c>
      <c r="T4" s="64" t="s">
        <v>49</v>
      </c>
      <c r="U4" s="64" t="s">
        <v>50</v>
      </c>
      <c r="V4" s="71"/>
      <c r="W4" s="65"/>
      <c r="X4" s="71"/>
      <c r="Y4" s="71"/>
      <c r="Z4" s="71"/>
    </row>
    <row r="5" spans="1:26" s="16" customFormat="1" ht="60" customHeight="1" x14ac:dyDescent="0.4">
      <c r="A5" s="71"/>
      <c r="B5" s="71"/>
      <c r="C5" s="71"/>
      <c r="D5" s="71"/>
      <c r="E5" s="71"/>
      <c r="F5" s="21" t="s">
        <v>25</v>
      </c>
      <c r="G5" s="21" t="s">
        <v>99</v>
      </c>
      <c r="H5" s="21" t="s">
        <v>41</v>
      </c>
      <c r="I5" s="21" t="s">
        <v>42</v>
      </c>
      <c r="J5" s="21" t="s">
        <v>23</v>
      </c>
      <c r="K5" s="66"/>
      <c r="L5" s="66"/>
      <c r="M5" s="71"/>
      <c r="N5" s="71"/>
      <c r="O5" s="66"/>
      <c r="P5" s="21" t="s">
        <v>53</v>
      </c>
      <c r="Q5" s="21" t="s">
        <v>42</v>
      </c>
      <c r="R5" s="21" t="s">
        <v>54</v>
      </c>
      <c r="S5" s="66"/>
      <c r="T5" s="66"/>
      <c r="U5" s="66"/>
      <c r="V5" s="71"/>
      <c r="W5" s="66"/>
      <c r="X5" s="71"/>
      <c r="Y5" s="71"/>
      <c r="Z5" s="71"/>
    </row>
    <row r="6" spans="1:26" s="16" customFormat="1" ht="21" x14ac:dyDescent="0.4">
      <c r="A6" s="49">
        <v>1</v>
      </c>
      <c r="B6" s="50" t="s">
        <v>71</v>
      </c>
      <c r="C6" s="21">
        <v>5</v>
      </c>
      <c r="D6" s="21">
        <v>6</v>
      </c>
      <c r="E6" s="21">
        <v>1</v>
      </c>
      <c r="F6" s="21">
        <v>1</v>
      </c>
      <c r="G6" s="21"/>
      <c r="H6" s="21"/>
      <c r="I6" s="21"/>
      <c r="J6" s="21">
        <v>2</v>
      </c>
      <c r="K6" s="31">
        <f>C6+D6-E6</f>
        <v>10</v>
      </c>
      <c r="L6" s="51">
        <v>9</v>
      </c>
      <c r="M6" s="31">
        <v>5</v>
      </c>
      <c r="N6" s="21">
        <v>1</v>
      </c>
      <c r="O6" s="31"/>
      <c r="P6" s="31"/>
      <c r="Q6" s="21"/>
      <c r="R6" s="21"/>
      <c r="S6" s="31">
        <f>M6+N6-O6</f>
        <v>6</v>
      </c>
      <c r="T6" s="31">
        <v>1</v>
      </c>
      <c r="U6" s="21">
        <f>S6-T6</f>
        <v>5</v>
      </c>
      <c r="V6" s="21"/>
      <c r="W6" s="31"/>
      <c r="X6" s="21"/>
      <c r="Y6" s="31"/>
      <c r="Z6" s="21">
        <f>K6+S6+Y6</f>
        <v>16</v>
      </c>
    </row>
    <row r="7" spans="1:26" s="16" customFormat="1" ht="21" x14ac:dyDescent="0.4">
      <c r="A7" s="49">
        <v>2</v>
      </c>
      <c r="B7" s="50" t="s">
        <v>72</v>
      </c>
      <c r="C7" s="21">
        <v>4</v>
      </c>
      <c r="D7" s="21">
        <v>0</v>
      </c>
      <c r="E7" s="21"/>
      <c r="F7" s="21"/>
      <c r="G7" s="21"/>
      <c r="H7" s="21"/>
      <c r="I7" s="21"/>
      <c r="J7" s="21"/>
      <c r="K7" s="31">
        <f t="shared" ref="K7:K22" si="0">C7+D7-E7</f>
        <v>4</v>
      </c>
      <c r="L7" s="51">
        <v>2</v>
      </c>
      <c r="M7" s="31">
        <v>1</v>
      </c>
      <c r="N7" s="21"/>
      <c r="O7" s="31"/>
      <c r="P7" s="31"/>
      <c r="Q7" s="21"/>
      <c r="R7" s="21"/>
      <c r="S7" s="31">
        <f t="shared" ref="S7:S22" si="1">M7+N7-O7</f>
        <v>1</v>
      </c>
      <c r="T7" s="31"/>
      <c r="U7" s="21">
        <f t="shared" ref="U7:U22" si="2">S7-T7</f>
        <v>1</v>
      </c>
      <c r="V7" s="21"/>
      <c r="W7" s="31"/>
      <c r="X7" s="21"/>
      <c r="Y7" s="31"/>
      <c r="Z7" s="21">
        <f t="shared" ref="Z7:Z22" si="3">K7+S7+Y7</f>
        <v>5</v>
      </c>
    </row>
    <row r="8" spans="1:26" s="16" customFormat="1" ht="21" x14ac:dyDescent="0.4">
      <c r="A8" s="49">
        <v>3</v>
      </c>
      <c r="B8" s="50" t="s">
        <v>73</v>
      </c>
      <c r="C8" s="21">
        <v>0</v>
      </c>
      <c r="D8" s="21">
        <v>1</v>
      </c>
      <c r="E8" s="21"/>
      <c r="F8" s="21"/>
      <c r="G8" s="21"/>
      <c r="H8" s="21"/>
      <c r="I8" s="21"/>
      <c r="J8" s="21"/>
      <c r="K8" s="31">
        <f t="shared" si="0"/>
        <v>1</v>
      </c>
      <c r="L8" s="51">
        <v>1</v>
      </c>
      <c r="M8" s="31">
        <v>1</v>
      </c>
      <c r="N8" s="21"/>
      <c r="O8" s="31"/>
      <c r="P8" s="31"/>
      <c r="Q8" s="21"/>
      <c r="R8" s="21"/>
      <c r="S8" s="31">
        <f t="shared" si="1"/>
        <v>1</v>
      </c>
      <c r="T8" s="31"/>
      <c r="U8" s="21">
        <f t="shared" si="2"/>
        <v>1</v>
      </c>
      <c r="V8" s="21"/>
      <c r="W8" s="31"/>
      <c r="X8" s="21"/>
      <c r="Y8" s="31"/>
      <c r="Z8" s="21">
        <f t="shared" si="3"/>
        <v>2</v>
      </c>
    </row>
    <row r="9" spans="1:26" s="16" customFormat="1" ht="21" x14ac:dyDescent="0.4">
      <c r="A9" s="49">
        <v>4</v>
      </c>
      <c r="B9" s="50" t="s">
        <v>74</v>
      </c>
      <c r="C9" s="21">
        <v>3</v>
      </c>
      <c r="D9" s="21">
        <v>3</v>
      </c>
      <c r="E9" s="21"/>
      <c r="F9" s="21"/>
      <c r="G9" s="21"/>
      <c r="H9" s="21"/>
      <c r="I9" s="21"/>
      <c r="J9" s="21"/>
      <c r="K9" s="31">
        <f t="shared" si="0"/>
        <v>6</v>
      </c>
      <c r="L9" s="51">
        <v>6</v>
      </c>
      <c r="M9" s="31">
        <v>0</v>
      </c>
      <c r="N9" s="21"/>
      <c r="O9" s="31"/>
      <c r="P9" s="31"/>
      <c r="Q9" s="21"/>
      <c r="R9" s="21"/>
      <c r="S9" s="31">
        <f t="shared" si="1"/>
        <v>0</v>
      </c>
      <c r="T9" s="31"/>
      <c r="U9" s="21">
        <f t="shared" si="2"/>
        <v>0</v>
      </c>
      <c r="V9" s="21"/>
      <c r="W9" s="31"/>
      <c r="X9" s="21"/>
      <c r="Y9" s="31"/>
      <c r="Z9" s="21">
        <f t="shared" si="3"/>
        <v>6</v>
      </c>
    </row>
    <row r="10" spans="1:26" s="16" customFormat="1" ht="21" x14ac:dyDescent="0.4">
      <c r="A10" s="49">
        <v>5</v>
      </c>
      <c r="B10" s="50" t="s">
        <v>75</v>
      </c>
      <c r="C10" s="21">
        <v>12</v>
      </c>
      <c r="D10" s="21">
        <v>4</v>
      </c>
      <c r="E10" s="21">
        <v>1</v>
      </c>
      <c r="F10" s="21">
        <v>1</v>
      </c>
      <c r="G10" s="21"/>
      <c r="H10" s="21"/>
      <c r="I10" s="21"/>
      <c r="J10" s="21">
        <v>1</v>
      </c>
      <c r="K10" s="31">
        <f t="shared" si="0"/>
        <v>15</v>
      </c>
      <c r="L10" s="51">
        <v>15</v>
      </c>
      <c r="M10" s="31">
        <v>1</v>
      </c>
      <c r="N10" s="21">
        <v>1</v>
      </c>
      <c r="O10" s="31"/>
      <c r="P10" s="31"/>
      <c r="Q10" s="21"/>
      <c r="R10" s="21"/>
      <c r="S10" s="31">
        <f t="shared" si="1"/>
        <v>2</v>
      </c>
      <c r="T10" s="31"/>
      <c r="U10" s="21">
        <f t="shared" si="2"/>
        <v>2</v>
      </c>
      <c r="V10" s="21"/>
      <c r="W10" s="31"/>
      <c r="X10" s="21"/>
      <c r="Y10" s="31"/>
      <c r="Z10" s="21">
        <f t="shared" si="3"/>
        <v>17</v>
      </c>
    </row>
    <row r="11" spans="1:26" s="16" customFormat="1" ht="21" x14ac:dyDescent="0.4">
      <c r="A11" s="49">
        <v>6</v>
      </c>
      <c r="B11" s="50" t="s">
        <v>76</v>
      </c>
      <c r="C11" s="21">
        <v>6</v>
      </c>
      <c r="D11" s="21">
        <v>0</v>
      </c>
      <c r="E11" s="21"/>
      <c r="F11" s="21"/>
      <c r="G11" s="21"/>
      <c r="H11" s="21"/>
      <c r="I11" s="21"/>
      <c r="J11" s="21"/>
      <c r="K11" s="31">
        <f t="shared" si="0"/>
        <v>6</v>
      </c>
      <c r="L11" s="51">
        <v>6</v>
      </c>
      <c r="M11" s="31">
        <v>3</v>
      </c>
      <c r="N11" s="21"/>
      <c r="O11" s="31"/>
      <c r="P11" s="31"/>
      <c r="Q11" s="21"/>
      <c r="R11" s="21"/>
      <c r="S11" s="31">
        <f t="shared" si="1"/>
        <v>3</v>
      </c>
      <c r="T11" s="31"/>
      <c r="U11" s="21">
        <f t="shared" si="2"/>
        <v>3</v>
      </c>
      <c r="V11" s="21"/>
      <c r="W11" s="31"/>
      <c r="X11" s="21"/>
      <c r="Y11" s="31"/>
      <c r="Z11" s="21">
        <f t="shared" si="3"/>
        <v>9</v>
      </c>
    </row>
    <row r="12" spans="1:26" s="16" customFormat="1" ht="21" x14ac:dyDescent="0.4">
      <c r="A12" s="49">
        <v>7</v>
      </c>
      <c r="B12" s="50" t="s">
        <v>77</v>
      </c>
      <c r="C12" s="21">
        <v>0</v>
      </c>
      <c r="D12" s="21">
        <v>1</v>
      </c>
      <c r="E12" s="21"/>
      <c r="F12" s="21"/>
      <c r="G12" s="21"/>
      <c r="H12" s="21"/>
      <c r="I12" s="21"/>
      <c r="J12" s="21"/>
      <c r="K12" s="31">
        <f t="shared" si="0"/>
        <v>1</v>
      </c>
      <c r="L12" s="51">
        <v>0</v>
      </c>
      <c r="M12" s="31">
        <v>3</v>
      </c>
      <c r="N12" s="21"/>
      <c r="O12" s="31"/>
      <c r="P12" s="31"/>
      <c r="Q12" s="21"/>
      <c r="R12" s="21"/>
      <c r="S12" s="31">
        <f t="shared" si="1"/>
        <v>3</v>
      </c>
      <c r="T12" s="31">
        <v>1</v>
      </c>
      <c r="U12" s="21">
        <f t="shared" si="2"/>
        <v>2</v>
      </c>
      <c r="V12" s="21"/>
      <c r="W12" s="31"/>
      <c r="X12" s="21"/>
      <c r="Y12" s="31"/>
      <c r="Z12" s="21">
        <f t="shared" si="3"/>
        <v>4</v>
      </c>
    </row>
    <row r="13" spans="1:26" s="16" customFormat="1" ht="21" x14ac:dyDescent="0.4">
      <c r="A13" s="49">
        <v>8</v>
      </c>
      <c r="B13" s="50" t="s">
        <v>78</v>
      </c>
      <c r="C13" s="21">
        <v>4</v>
      </c>
      <c r="D13" s="21">
        <v>4</v>
      </c>
      <c r="E13" s="21">
        <v>1</v>
      </c>
      <c r="F13" s="21">
        <v>1</v>
      </c>
      <c r="G13" s="21"/>
      <c r="H13" s="21"/>
      <c r="I13" s="21"/>
      <c r="J13" s="21">
        <v>2</v>
      </c>
      <c r="K13" s="31">
        <f t="shared" si="0"/>
        <v>7</v>
      </c>
      <c r="L13" s="51">
        <v>6</v>
      </c>
      <c r="M13" s="31">
        <v>1</v>
      </c>
      <c r="N13" s="21">
        <v>1</v>
      </c>
      <c r="O13" s="31"/>
      <c r="P13" s="31"/>
      <c r="Q13" s="21"/>
      <c r="R13" s="21"/>
      <c r="S13" s="31">
        <f t="shared" si="1"/>
        <v>2</v>
      </c>
      <c r="T13" s="31"/>
      <c r="U13" s="21">
        <f t="shared" si="2"/>
        <v>2</v>
      </c>
      <c r="V13" s="21"/>
      <c r="W13" s="31"/>
      <c r="X13" s="21"/>
      <c r="Y13" s="31"/>
      <c r="Z13" s="21">
        <f t="shared" si="3"/>
        <v>9</v>
      </c>
    </row>
    <row r="14" spans="1:26" s="16" customFormat="1" ht="21" x14ac:dyDescent="0.4">
      <c r="A14" s="49">
        <v>9</v>
      </c>
      <c r="B14" s="50" t="s">
        <v>79</v>
      </c>
      <c r="C14" s="21">
        <v>3</v>
      </c>
      <c r="D14" s="21">
        <v>2</v>
      </c>
      <c r="E14" s="21"/>
      <c r="F14" s="21"/>
      <c r="G14" s="21"/>
      <c r="H14" s="21"/>
      <c r="I14" s="21"/>
      <c r="J14" s="21"/>
      <c r="K14" s="31">
        <f t="shared" si="0"/>
        <v>5</v>
      </c>
      <c r="L14" s="51">
        <v>5</v>
      </c>
      <c r="M14" s="31">
        <v>1</v>
      </c>
      <c r="N14" s="21"/>
      <c r="O14" s="31"/>
      <c r="P14" s="31"/>
      <c r="Q14" s="21"/>
      <c r="R14" s="21"/>
      <c r="S14" s="31">
        <f t="shared" si="1"/>
        <v>1</v>
      </c>
      <c r="T14" s="31"/>
      <c r="U14" s="21">
        <f t="shared" si="2"/>
        <v>1</v>
      </c>
      <c r="V14" s="21"/>
      <c r="W14" s="31"/>
      <c r="X14" s="21"/>
      <c r="Y14" s="31"/>
      <c r="Z14" s="21">
        <f t="shared" si="3"/>
        <v>6</v>
      </c>
    </row>
    <row r="15" spans="1:26" s="16" customFormat="1" ht="21" x14ac:dyDescent="0.4">
      <c r="A15" s="49">
        <v>10</v>
      </c>
      <c r="B15" s="50" t="s">
        <v>80</v>
      </c>
      <c r="C15" s="21">
        <v>1</v>
      </c>
      <c r="D15" s="21">
        <v>1</v>
      </c>
      <c r="E15" s="21">
        <v>2</v>
      </c>
      <c r="F15" s="21">
        <v>2</v>
      </c>
      <c r="G15" s="21"/>
      <c r="H15" s="21"/>
      <c r="I15" s="21"/>
      <c r="J15" s="21">
        <v>2</v>
      </c>
      <c r="K15" s="31">
        <f t="shared" si="0"/>
        <v>0</v>
      </c>
      <c r="L15" s="51">
        <v>1</v>
      </c>
      <c r="M15" s="31">
        <v>1</v>
      </c>
      <c r="N15" s="21">
        <v>2</v>
      </c>
      <c r="O15" s="31"/>
      <c r="P15" s="31"/>
      <c r="Q15" s="21"/>
      <c r="R15" s="21"/>
      <c r="S15" s="31">
        <f t="shared" si="1"/>
        <v>3</v>
      </c>
      <c r="T15" s="31"/>
      <c r="U15" s="21">
        <f t="shared" si="2"/>
        <v>3</v>
      </c>
      <c r="V15" s="21"/>
      <c r="W15" s="31"/>
      <c r="X15" s="21"/>
      <c r="Y15" s="31"/>
      <c r="Z15" s="21">
        <f t="shared" si="3"/>
        <v>3</v>
      </c>
    </row>
    <row r="16" spans="1:26" s="16" customFormat="1" ht="21" x14ac:dyDescent="0.4">
      <c r="A16" s="49">
        <v>11</v>
      </c>
      <c r="B16" s="50" t="s">
        <v>81</v>
      </c>
      <c r="C16" s="21">
        <v>0</v>
      </c>
      <c r="D16" s="21">
        <v>0</v>
      </c>
      <c r="E16" s="21"/>
      <c r="F16" s="21"/>
      <c r="G16" s="21"/>
      <c r="H16" s="21"/>
      <c r="I16" s="21"/>
      <c r="J16" s="21"/>
      <c r="K16" s="31">
        <f t="shared" si="0"/>
        <v>0</v>
      </c>
      <c r="L16" s="51">
        <v>0</v>
      </c>
      <c r="M16" s="31">
        <v>2</v>
      </c>
      <c r="N16" s="21"/>
      <c r="O16" s="31"/>
      <c r="P16" s="31"/>
      <c r="Q16" s="21"/>
      <c r="R16" s="21"/>
      <c r="S16" s="31">
        <f t="shared" si="1"/>
        <v>2</v>
      </c>
      <c r="T16" s="31"/>
      <c r="U16" s="21">
        <f t="shared" si="2"/>
        <v>2</v>
      </c>
      <c r="V16" s="21"/>
      <c r="W16" s="31"/>
      <c r="X16" s="21"/>
      <c r="Y16" s="31"/>
      <c r="Z16" s="21">
        <f t="shared" si="3"/>
        <v>2</v>
      </c>
    </row>
    <row r="17" spans="1:38" s="16" customFormat="1" ht="21" x14ac:dyDescent="0.4">
      <c r="A17" s="49">
        <v>12</v>
      </c>
      <c r="B17" s="50" t="s">
        <v>82</v>
      </c>
      <c r="C17" s="21">
        <v>1</v>
      </c>
      <c r="D17" s="21">
        <v>3</v>
      </c>
      <c r="E17" s="21">
        <v>3</v>
      </c>
      <c r="F17" s="21">
        <v>3</v>
      </c>
      <c r="G17" s="21"/>
      <c r="H17" s="21"/>
      <c r="I17" s="21"/>
      <c r="J17" s="21">
        <v>3</v>
      </c>
      <c r="K17" s="31">
        <f t="shared" si="0"/>
        <v>1</v>
      </c>
      <c r="L17" s="51">
        <v>1</v>
      </c>
      <c r="M17" s="31">
        <v>3</v>
      </c>
      <c r="N17" s="21">
        <v>3</v>
      </c>
      <c r="O17" s="31"/>
      <c r="P17" s="31"/>
      <c r="Q17" s="21"/>
      <c r="R17" s="21"/>
      <c r="S17" s="31">
        <f t="shared" si="1"/>
        <v>6</v>
      </c>
      <c r="T17" s="31"/>
      <c r="U17" s="21">
        <f t="shared" si="2"/>
        <v>6</v>
      </c>
      <c r="V17" s="21"/>
      <c r="W17" s="31"/>
      <c r="X17" s="21"/>
      <c r="Y17" s="31"/>
      <c r="Z17" s="21">
        <f t="shared" si="3"/>
        <v>7</v>
      </c>
    </row>
    <row r="18" spans="1:38" s="16" customFormat="1" ht="21" x14ac:dyDescent="0.4">
      <c r="A18" s="49">
        <v>13</v>
      </c>
      <c r="B18" s="50" t="s">
        <v>83</v>
      </c>
      <c r="C18" s="21">
        <v>1</v>
      </c>
      <c r="D18" s="21">
        <v>2</v>
      </c>
      <c r="E18" s="21">
        <v>1</v>
      </c>
      <c r="F18" s="21"/>
      <c r="G18" s="21">
        <v>1</v>
      </c>
      <c r="H18" s="21"/>
      <c r="I18" s="21"/>
      <c r="J18" s="21"/>
      <c r="K18" s="31">
        <f t="shared" si="0"/>
        <v>2</v>
      </c>
      <c r="L18" s="51">
        <v>0</v>
      </c>
      <c r="M18" s="31">
        <v>4</v>
      </c>
      <c r="N18" s="21"/>
      <c r="O18" s="31"/>
      <c r="P18" s="31"/>
      <c r="Q18" s="21"/>
      <c r="R18" s="21"/>
      <c r="S18" s="31">
        <f t="shared" si="1"/>
        <v>4</v>
      </c>
      <c r="T18" s="31"/>
      <c r="U18" s="21">
        <f t="shared" si="2"/>
        <v>4</v>
      </c>
      <c r="V18" s="21"/>
      <c r="W18" s="31"/>
      <c r="X18" s="21"/>
      <c r="Y18" s="31"/>
      <c r="Z18" s="21">
        <f t="shared" si="3"/>
        <v>6</v>
      </c>
    </row>
    <row r="19" spans="1:38" s="16" customFormat="1" ht="21" x14ac:dyDescent="0.4">
      <c r="A19" s="49">
        <v>14</v>
      </c>
      <c r="B19" s="50" t="s">
        <v>84</v>
      </c>
      <c r="C19" s="21">
        <v>6</v>
      </c>
      <c r="D19" s="21">
        <v>4</v>
      </c>
      <c r="E19" s="21"/>
      <c r="F19" s="21"/>
      <c r="G19" s="21"/>
      <c r="H19" s="21"/>
      <c r="I19" s="21"/>
      <c r="J19" s="21">
        <v>1</v>
      </c>
      <c r="K19" s="31">
        <f t="shared" si="0"/>
        <v>10</v>
      </c>
      <c r="L19" s="51">
        <v>8</v>
      </c>
      <c r="M19" s="31">
        <v>3</v>
      </c>
      <c r="N19" s="21"/>
      <c r="O19" s="31"/>
      <c r="P19" s="31"/>
      <c r="Q19" s="21"/>
      <c r="R19" s="21"/>
      <c r="S19" s="31">
        <f t="shared" si="1"/>
        <v>3</v>
      </c>
      <c r="T19" s="31"/>
      <c r="U19" s="21">
        <f t="shared" si="2"/>
        <v>3</v>
      </c>
      <c r="V19" s="21"/>
      <c r="W19" s="31"/>
      <c r="X19" s="21"/>
      <c r="Y19" s="31"/>
      <c r="Z19" s="21">
        <f t="shared" si="3"/>
        <v>13</v>
      </c>
    </row>
    <row r="20" spans="1:38" s="4" customFormat="1" ht="25.2" x14ac:dyDescent="0.45">
      <c r="A20" s="49">
        <v>15</v>
      </c>
      <c r="B20" s="50" t="s">
        <v>85</v>
      </c>
      <c r="C20" s="20">
        <v>0</v>
      </c>
      <c r="D20" s="18">
        <v>1</v>
      </c>
      <c r="E20" s="21"/>
      <c r="F20" s="20"/>
      <c r="G20" s="20"/>
      <c r="H20" s="20"/>
      <c r="I20" s="20"/>
      <c r="J20" s="20">
        <v>1</v>
      </c>
      <c r="K20" s="31">
        <f t="shared" si="0"/>
        <v>1</v>
      </c>
      <c r="L20" s="51">
        <v>0</v>
      </c>
      <c r="M20" s="31">
        <v>1</v>
      </c>
      <c r="N20" s="21"/>
      <c r="O20" s="31"/>
      <c r="P20" s="18"/>
      <c r="Q20" s="20"/>
      <c r="R20" s="18"/>
      <c r="S20" s="31">
        <f t="shared" si="1"/>
        <v>1</v>
      </c>
      <c r="T20" s="18"/>
      <c r="U20" s="21">
        <f t="shared" si="2"/>
        <v>1</v>
      </c>
      <c r="V20" s="18"/>
      <c r="W20" s="18"/>
      <c r="X20" s="18"/>
      <c r="Y20" s="18"/>
      <c r="Z20" s="21">
        <f t="shared" si="3"/>
        <v>2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</row>
    <row r="21" spans="1:38" s="4" customFormat="1" ht="25.2" x14ac:dyDescent="0.45">
      <c r="A21" s="49">
        <v>16</v>
      </c>
      <c r="B21" s="50" t="s">
        <v>86</v>
      </c>
      <c r="C21" s="20">
        <v>0</v>
      </c>
      <c r="D21" s="18">
        <v>1</v>
      </c>
      <c r="E21" s="21"/>
      <c r="F21" s="20"/>
      <c r="G21" s="20"/>
      <c r="H21" s="20"/>
      <c r="I21" s="20"/>
      <c r="J21" s="20"/>
      <c r="K21" s="31">
        <f t="shared" si="0"/>
        <v>1</v>
      </c>
      <c r="L21" s="51">
        <v>1</v>
      </c>
      <c r="M21" s="31">
        <v>2</v>
      </c>
      <c r="N21" s="21"/>
      <c r="O21" s="31"/>
      <c r="P21" s="18"/>
      <c r="Q21" s="20"/>
      <c r="R21" s="18"/>
      <c r="S21" s="31">
        <f t="shared" si="1"/>
        <v>2</v>
      </c>
      <c r="T21" s="18"/>
      <c r="U21" s="21">
        <f t="shared" si="2"/>
        <v>2</v>
      </c>
      <c r="V21" s="18"/>
      <c r="W21" s="18"/>
      <c r="X21" s="18"/>
      <c r="Y21" s="18"/>
      <c r="Z21" s="21">
        <f t="shared" si="3"/>
        <v>3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</row>
    <row r="22" spans="1:38" s="4" customFormat="1" ht="25.2" x14ac:dyDescent="0.45">
      <c r="A22" s="49">
        <v>17</v>
      </c>
      <c r="B22" s="50" t="s">
        <v>87</v>
      </c>
      <c r="C22" s="20">
        <v>12</v>
      </c>
      <c r="D22" s="18">
        <v>4</v>
      </c>
      <c r="E22" s="21">
        <v>2</v>
      </c>
      <c r="F22" s="20">
        <v>2</v>
      </c>
      <c r="G22" s="20"/>
      <c r="H22" s="20"/>
      <c r="I22" s="20"/>
      <c r="J22" s="20">
        <v>4</v>
      </c>
      <c r="K22" s="31">
        <f t="shared" si="0"/>
        <v>14</v>
      </c>
      <c r="L22" s="51">
        <v>12</v>
      </c>
      <c r="M22" s="31">
        <v>3</v>
      </c>
      <c r="N22" s="21">
        <v>2</v>
      </c>
      <c r="O22" s="31"/>
      <c r="P22" s="18"/>
      <c r="Q22" s="20"/>
      <c r="R22" s="18"/>
      <c r="S22" s="31">
        <f t="shared" si="1"/>
        <v>5</v>
      </c>
      <c r="T22" s="18"/>
      <c r="U22" s="21">
        <f t="shared" si="2"/>
        <v>5</v>
      </c>
      <c r="V22" s="18"/>
      <c r="W22" s="18"/>
      <c r="X22" s="18"/>
      <c r="Y22" s="18"/>
      <c r="Z22" s="21">
        <f t="shared" si="3"/>
        <v>19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</row>
    <row r="23" spans="1:38" s="23" customFormat="1" ht="30" x14ac:dyDescent="0.5">
      <c r="A23" s="71" t="s">
        <v>0</v>
      </c>
      <c r="B23" s="71"/>
      <c r="C23" s="21">
        <f>SUM(C6:C22)</f>
        <v>58</v>
      </c>
      <c r="D23" s="21">
        <f t="shared" ref="D23:Z23" si="4">SUM(D6:D22)</f>
        <v>37</v>
      </c>
      <c r="E23" s="21">
        <f t="shared" si="4"/>
        <v>11</v>
      </c>
      <c r="F23" s="21">
        <f t="shared" si="4"/>
        <v>10</v>
      </c>
      <c r="G23" s="21">
        <f t="shared" si="4"/>
        <v>1</v>
      </c>
      <c r="H23" s="21">
        <f t="shared" si="4"/>
        <v>0</v>
      </c>
      <c r="I23" s="21">
        <f t="shared" si="4"/>
        <v>0</v>
      </c>
      <c r="J23" s="21">
        <f t="shared" si="4"/>
        <v>16</v>
      </c>
      <c r="K23" s="21">
        <f t="shared" si="4"/>
        <v>84</v>
      </c>
      <c r="L23" s="21">
        <f t="shared" si="4"/>
        <v>73</v>
      </c>
      <c r="M23" s="21">
        <f t="shared" si="4"/>
        <v>35</v>
      </c>
      <c r="N23" s="21">
        <f t="shared" si="4"/>
        <v>10</v>
      </c>
      <c r="O23" s="21">
        <f t="shared" si="4"/>
        <v>0</v>
      </c>
      <c r="P23" s="21">
        <f t="shared" si="4"/>
        <v>0</v>
      </c>
      <c r="Q23" s="21">
        <f t="shared" si="4"/>
        <v>0</v>
      </c>
      <c r="R23" s="21">
        <f t="shared" si="4"/>
        <v>0</v>
      </c>
      <c r="S23" s="31">
        <f>SUM(S6:S22)</f>
        <v>45</v>
      </c>
      <c r="T23" s="21">
        <f t="shared" si="4"/>
        <v>2</v>
      </c>
      <c r="U23" s="21">
        <f t="shared" si="4"/>
        <v>43</v>
      </c>
      <c r="V23" s="21">
        <f t="shared" si="4"/>
        <v>0</v>
      </c>
      <c r="W23" s="21">
        <f t="shared" si="4"/>
        <v>0</v>
      </c>
      <c r="X23" s="21">
        <f t="shared" si="4"/>
        <v>0</v>
      </c>
      <c r="Y23" s="21">
        <f t="shared" si="4"/>
        <v>0</v>
      </c>
      <c r="Z23" s="21">
        <f t="shared" si="4"/>
        <v>129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4" spans="1:38" s="3" customFormat="1" x14ac:dyDescent="0.35"/>
    <row r="25" spans="1:38" s="3" customFormat="1" ht="76.5" customHeight="1" x14ac:dyDescent="0.35"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</row>
    <row r="26" spans="1:38" s="3" customFormat="1" x14ac:dyDescent="0.35"/>
    <row r="27" spans="1:38" s="3" customFormat="1" x14ac:dyDescent="0.35"/>
    <row r="28" spans="1:38" s="3" customFormat="1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38" s="3" customFormat="1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38" s="3" customFormat="1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38" s="3" customFormat="1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38" s="3" customFormat="1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="3" customFormat="1" x14ac:dyDescent="0.35"/>
    <row r="34" s="3" customFormat="1" x14ac:dyDescent="0.35"/>
    <row r="35" s="3" customFormat="1" x14ac:dyDescent="0.35"/>
    <row r="36" s="3" customFormat="1" x14ac:dyDescent="0.35"/>
  </sheetData>
  <mergeCells count="30">
    <mergeCell ref="X3:X5"/>
    <mergeCell ref="Z2:Z5"/>
    <mergeCell ref="C3:C5"/>
    <mergeCell ref="D3:D5"/>
    <mergeCell ref="K3:L3"/>
    <mergeCell ref="K4:K5"/>
    <mergeCell ref="L4:L5"/>
    <mergeCell ref="S3:U3"/>
    <mergeCell ref="S4:S5"/>
    <mergeCell ref="T4:T5"/>
    <mergeCell ref="U4:U5"/>
    <mergeCell ref="V2:Y2"/>
    <mergeCell ref="V3:V5"/>
    <mergeCell ref="W3:W5"/>
    <mergeCell ref="A1:Z1"/>
    <mergeCell ref="M2:U2"/>
    <mergeCell ref="N3:N5"/>
    <mergeCell ref="B25:U25"/>
    <mergeCell ref="A23:B23"/>
    <mergeCell ref="A2:A5"/>
    <mergeCell ref="B2:B5"/>
    <mergeCell ref="E3:J3"/>
    <mergeCell ref="E4:E5"/>
    <mergeCell ref="F4:J4"/>
    <mergeCell ref="M3:M5"/>
    <mergeCell ref="C2:L2"/>
    <mergeCell ref="O3:R3"/>
    <mergeCell ref="O4:O5"/>
    <mergeCell ref="P4:R4"/>
    <mergeCell ref="Y3:Y5"/>
  </mergeCells>
  <phoneticPr fontId="2" type="noConversion"/>
  <pageMargins left="0" right="0" top="0.51181102362204722" bottom="0.51181102362204722" header="0.31496062992125984" footer="0.31496062992125984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6"/>
  <sheetViews>
    <sheetView zoomScale="59" zoomScaleNormal="59" zoomScaleSheetLayoutView="73" workbookViewId="0">
      <selection activeCell="I6" sqref="I6:I22"/>
    </sheetView>
  </sheetViews>
  <sheetFormatPr defaultColWidth="9.109375" defaultRowHeight="18" x14ac:dyDescent="0.35"/>
  <cols>
    <col min="1" max="1" width="6.33203125" style="3" customWidth="1"/>
    <col min="2" max="2" width="14.44140625" style="3" customWidth="1"/>
    <col min="3" max="3" width="9.6640625" style="3" customWidth="1"/>
    <col min="4" max="4" width="6.33203125" style="3" bestFit="1" customWidth="1"/>
    <col min="5" max="5" width="10" style="3" customWidth="1"/>
    <col min="6" max="6" width="11.109375" style="3" customWidth="1"/>
    <col min="7" max="10" width="13.6640625" style="3" customWidth="1"/>
    <col min="11" max="11" width="11.88671875" style="3" customWidth="1"/>
    <col min="12" max="12" width="11.44140625" style="3" customWidth="1"/>
    <col min="13" max="13" width="9.5546875" style="3" customWidth="1"/>
    <col min="14" max="14" width="10.109375" style="3" customWidth="1"/>
    <col min="15" max="15" width="6.33203125" style="3" customWidth="1"/>
    <col min="16" max="16" width="8" style="3" customWidth="1"/>
    <col min="17" max="17" width="11.6640625" style="3" customWidth="1"/>
    <col min="18" max="18" width="9.6640625" style="3" customWidth="1"/>
    <col min="19" max="29" width="9.109375" style="3"/>
    <col min="30" max="16384" width="9.109375" style="1"/>
  </cols>
  <sheetData>
    <row r="1" spans="1:29" s="3" customFormat="1" ht="70.2" customHeight="1" x14ac:dyDescent="0.35">
      <c r="A1" s="72" t="s">
        <v>111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29" s="3" customFormat="1" ht="36.75" customHeight="1" x14ac:dyDescent="0.35">
      <c r="A2" s="64" t="s">
        <v>2</v>
      </c>
      <c r="B2" s="64" t="s">
        <v>1</v>
      </c>
      <c r="C2" s="71" t="s">
        <v>39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69" t="s">
        <v>9</v>
      </c>
      <c r="O2" s="92"/>
      <c r="P2" s="92"/>
      <c r="Q2" s="70"/>
      <c r="R2" s="71" t="s">
        <v>7</v>
      </c>
    </row>
    <row r="3" spans="1:29" s="16" customFormat="1" ht="45.75" customHeight="1" x14ac:dyDescent="0.4">
      <c r="A3" s="65"/>
      <c r="B3" s="65"/>
      <c r="C3" s="71" t="s">
        <v>108</v>
      </c>
      <c r="D3" s="71" t="s">
        <v>44</v>
      </c>
      <c r="E3" s="71" t="s">
        <v>45</v>
      </c>
      <c r="F3" s="71"/>
      <c r="G3" s="71"/>
      <c r="H3" s="71"/>
      <c r="I3" s="71"/>
      <c r="J3" s="71"/>
      <c r="K3" s="69" t="s">
        <v>96</v>
      </c>
      <c r="L3" s="92"/>
      <c r="M3" s="70"/>
      <c r="N3" s="71" t="s">
        <v>52</v>
      </c>
      <c r="O3" s="71" t="s">
        <v>44</v>
      </c>
      <c r="P3" s="64" t="s">
        <v>45</v>
      </c>
      <c r="Q3" s="64" t="s">
        <v>48</v>
      </c>
      <c r="R3" s="71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s="16" customFormat="1" ht="29.25" customHeight="1" x14ac:dyDescent="0.4">
      <c r="A4" s="65"/>
      <c r="B4" s="65"/>
      <c r="C4" s="71"/>
      <c r="D4" s="71"/>
      <c r="E4" s="71" t="s">
        <v>47</v>
      </c>
      <c r="F4" s="71" t="s">
        <v>46</v>
      </c>
      <c r="G4" s="71"/>
      <c r="H4" s="71"/>
      <c r="I4" s="71"/>
      <c r="J4" s="71"/>
      <c r="K4" s="64" t="s">
        <v>51</v>
      </c>
      <c r="L4" s="64" t="s">
        <v>3</v>
      </c>
      <c r="M4" s="64" t="s">
        <v>4</v>
      </c>
      <c r="N4" s="71"/>
      <c r="O4" s="71"/>
      <c r="P4" s="65"/>
      <c r="Q4" s="65"/>
      <c r="R4" s="71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s="16" customFormat="1" ht="74.25" customHeight="1" x14ac:dyDescent="0.4">
      <c r="A5" s="66"/>
      <c r="B5" s="66"/>
      <c r="C5" s="71"/>
      <c r="D5" s="71"/>
      <c r="E5" s="71"/>
      <c r="F5" s="21" t="s">
        <v>21</v>
      </c>
      <c r="G5" s="21" t="s">
        <v>22</v>
      </c>
      <c r="H5" s="21" t="s">
        <v>27</v>
      </c>
      <c r="I5" s="21" t="s">
        <v>33</v>
      </c>
      <c r="J5" s="21" t="s">
        <v>28</v>
      </c>
      <c r="K5" s="66"/>
      <c r="L5" s="66"/>
      <c r="M5" s="66"/>
      <c r="N5" s="71"/>
      <c r="O5" s="71"/>
      <c r="P5" s="66"/>
      <c r="Q5" s="66"/>
      <c r="R5" s="71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s="16" customFormat="1" ht="21" x14ac:dyDescent="0.4">
      <c r="A6" s="49">
        <v>1</v>
      </c>
      <c r="B6" s="50" t="s">
        <v>71</v>
      </c>
      <c r="C6" s="21">
        <v>0</v>
      </c>
      <c r="D6" s="21">
        <v>4</v>
      </c>
      <c r="E6" s="21"/>
      <c r="F6" s="21"/>
      <c r="G6" s="21">
        <v>0</v>
      </c>
      <c r="H6" s="21">
        <v>2</v>
      </c>
      <c r="I6" s="21">
        <v>2</v>
      </c>
      <c r="J6" s="31"/>
      <c r="K6" s="31">
        <f>C6+D6-E6</f>
        <v>4</v>
      </c>
      <c r="L6" s="31"/>
      <c r="M6" s="31"/>
      <c r="N6" s="21"/>
      <c r="O6" s="21"/>
      <c r="P6" s="31"/>
      <c r="Q6" s="31"/>
      <c r="R6" s="21">
        <f>K6+Q6</f>
        <v>4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s="16" customFormat="1" ht="21" x14ac:dyDescent="0.4">
      <c r="A7" s="49">
        <v>2</v>
      </c>
      <c r="B7" s="50" t="s">
        <v>72</v>
      </c>
      <c r="C7" s="21">
        <v>0</v>
      </c>
      <c r="D7" s="21">
        <v>4</v>
      </c>
      <c r="E7" s="21"/>
      <c r="F7" s="21"/>
      <c r="G7" s="21"/>
      <c r="H7" s="21"/>
      <c r="I7" s="21"/>
      <c r="J7" s="31"/>
      <c r="K7" s="31">
        <f t="shared" ref="K7:K22" si="0">C7+D7-E7</f>
        <v>4</v>
      </c>
      <c r="L7" s="31"/>
      <c r="M7" s="31"/>
      <c r="N7" s="21"/>
      <c r="O7" s="21"/>
      <c r="P7" s="31"/>
      <c r="Q7" s="31"/>
      <c r="R7" s="21">
        <f t="shared" ref="R7:R22" si="1">K7+Q7</f>
        <v>4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s="16" customFormat="1" ht="21" x14ac:dyDescent="0.4">
      <c r="A8" s="49">
        <v>3</v>
      </c>
      <c r="B8" s="50" t="s">
        <v>73</v>
      </c>
      <c r="C8" s="21">
        <v>0</v>
      </c>
      <c r="D8" s="21">
        <v>1</v>
      </c>
      <c r="E8" s="21"/>
      <c r="F8" s="21">
        <v>0</v>
      </c>
      <c r="G8" s="21"/>
      <c r="H8" s="21"/>
      <c r="I8" s="21"/>
      <c r="J8" s="31"/>
      <c r="K8" s="31">
        <f t="shared" si="0"/>
        <v>1</v>
      </c>
      <c r="L8" s="31"/>
      <c r="M8" s="31"/>
      <c r="N8" s="21"/>
      <c r="O8" s="21"/>
      <c r="P8" s="31"/>
      <c r="Q8" s="31"/>
      <c r="R8" s="21">
        <f t="shared" si="1"/>
        <v>1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s="16" customFormat="1" ht="21" x14ac:dyDescent="0.4">
      <c r="A9" s="49">
        <v>4</v>
      </c>
      <c r="B9" s="50" t="s">
        <v>74</v>
      </c>
      <c r="C9" s="21">
        <v>1</v>
      </c>
      <c r="D9" s="21">
        <v>3</v>
      </c>
      <c r="E9" s="21"/>
      <c r="F9" s="21"/>
      <c r="G9" s="21"/>
      <c r="H9" s="21"/>
      <c r="I9" s="21"/>
      <c r="J9" s="31"/>
      <c r="K9" s="31">
        <f t="shared" si="0"/>
        <v>4</v>
      </c>
      <c r="L9" s="31"/>
      <c r="M9" s="31"/>
      <c r="N9" s="21"/>
      <c r="O9" s="21"/>
      <c r="P9" s="31"/>
      <c r="Q9" s="31"/>
      <c r="R9" s="21">
        <f t="shared" si="1"/>
        <v>4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s="16" customFormat="1" ht="21" x14ac:dyDescent="0.4">
      <c r="A10" s="49">
        <v>5</v>
      </c>
      <c r="B10" s="50" t="s">
        <v>75</v>
      </c>
      <c r="C10" s="21">
        <v>1</v>
      </c>
      <c r="D10" s="21">
        <v>9</v>
      </c>
      <c r="E10" s="21">
        <v>1</v>
      </c>
      <c r="F10" s="21"/>
      <c r="G10" s="21">
        <v>1</v>
      </c>
      <c r="H10" s="21">
        <v>1</v>
      </c>
      <c r="I10" s="21"/>
      <c r="J10" s="31"/>
      <c r="K10" s="31">
        <f t="shared" si="0"/>
        <v>9</v>
      </c>
      <c r="L10" s="31"/>
      <c r="M10" s="31"/>
      <c r="N10" s="21"/>
      <c r="O10" s="21"/>
      <c r="P10" s="31"/>
      <c r="Q10" s="31"/>
      <c r="R10" s="21">
        <f t="shared" si="1"/>
        <v>9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s="16" customFormat="1" ht="21" x14ac:dyDescent="0.4">
      <c r="A11" s="49">
        <v>6</v>
      </c>
      <c r="B11" s="50" t="s">
        <v>76</v>
      </c>
      <c r="C11" s="21">
        <v>0</v>
      </c>
      <c r="D11" s="21">
        <v>4</v>
      </c>
      <c r="E11" s="21"/>
      <c r="F11" s="21"/>
      <c r="G11" s="21"/>
      <c r="H11" s="21"/>
      <c r="I11" s="21"/>
      <c r="J11" s="31"/>
      <c r="K11" s="31">
        <f t="shared" si="0"/>
        <v>4</v>
      </c>
      <c r="L11" s="31"/>
      <c r="M11" s="31"/>
      <c r="N11" s="21"/>
      <c r="O11" s="21"/>
      <c r="P11" s="31"/>
      <c r="Q11" s="31"/>
      <c r="R11" s="21">
        <f t="shared" si="1"/>
        <v>4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16" customFormat="1" ht="21" x14ac:dyDescent="0.4">
      <c r="A12" s="49">
        <v>7</v>
      </c>
      <c r="B12" s="50" t="s">
        <v>77</v>
      </c>
      <c r="C12" s="21">
        <v>0</v>
      </c>
      <c r="D12" s="21">
        <v>1</v>
      </c>
      <c r="E12" s="21"/>
      <c r="F12" s="21"/>
      <c r="G12" s="21"/>
      <c r="H12" s="21"/>
      <c r="I12" s="21"/>
      <c r="J12" s="31"/>
      <c r="K12" s="31">
        <f t="shared" si="0"/>
        <v>1</v>
      </c>
      <c r="L12" s="31"/>
      <c r="M12" s="31"/>
      <c r="N12" s="21"/>
      <c r="O12" s="21"/>
      <c r="P12" s="31"/>
      <c r="Q12" s="31"/>
      <c r="R12" s="21">
        <f t="shared" si="1"/>
        <v>1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16" customFormat="1" ht="21" x14ac:dyDescent="0.4">
      <c r="A13" s="49">
        <v>8</v>
      </c>
      <c r="B13" s="50" t="s">
        <v>78</v>
      </c>
      <c r="C13" s="21">
        <v>0</v>
      </c>
      <c r="D13" s="21">
        <v>5</v>
      </c>
      <c r="E13" s="21">
        <v>1</v>
      </c>
      <c r="F13" s="21">
        <v>0</v>
      </c>
      <c r="G13" s="21">
        <v>1</v>
      </c>
      <c r="H13" s="21">
        <v>2</v>
      </c>
      <c r="I13" s="21">
        <v>1</v>
      </c>
      <c r="J13" s="31"/>
      <c r="K13" s="31">
        <f t="shared" si="0"/>
        <v>4</v>
      </c>
      <c r="L13" s="31"/>
      <c r="M13" s="31"/>
      <c r="N13" s="21"/>
      <c r="O13" s="21"/>
      <c r="P13" s="31"/>
      <c r="Q13" s="31"/>
      <c r="R13" s="21">
        <f t="shared" si="1"/>
        <v>4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s="16" customFormat="1" ht="21" x14ac:dyDescent="0.4">
      <c r="A14" s="49">
        <v>9</v>
      </c>
      <c r="B14" s="50" t="s">
        <v>79</v>
      </c>
      <c r="C14" s="21">
        <v>0</v>
      </c>
      <c r="D14" s="21">
        <v>4</v>
      </c>
      <c r="E14" s="21"/>
      <c r="F14" s="21"/>
      <c r="G14" s="21"/>
      <c r="H14" s="21"/>
      <c r="I14" s="21"/>
      <c r="J14" s="31"/>
      <c r="K14" s="31">
        <f t="shared" si="0"/>
        <v>4</v>
      </c>
      <c r="L14" s="31"/>
      <c r="M14" s="31"/>
      <c r="N14" s="21"/>
      <c r="O14" s="21"/>
      <c r="P14" s="31"/>
      <c r="Q14" s="31"/>
      <c r="R14" s="21">
        <f t="shared" si="1"/>
        <v>4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s="16" customFormat="1" ht="21" x14ac:dyDescent="0.4">
      <c r="A15" s="49">
        <v>10</v>
      </c>
      <c r="B15" s="50" t="s">
        <v>80</v>
      </c>
      <c r="C15" s="21">
        <v>5</v>
      </c>
      <c r="D15" s="21">
        <v>2</v>
      </c>
      <c r="E15" s="21">
        <v>6</v>
      </c>
      <c r="F15" s="21">
        <v>5</v>
      </c>
      <c r="G15" s="21">
        <v>1</v>
      </c>
      <c r="H15" s="21">
        <v>2</v>
      </c>
      <c r="I15" s="21">
        <v>1</v>
      </c>
      <c r="J15" s="31"/>
      <c r="K15" s="31">
        <f t="shared" si="0"/>
        <v>1</v>
      </c>
      <c r="L15" s="31"/>
      <c r="M15" s="31"/>
      <c r="N15" s="21"/>
      <c r="O15" s="21"/>
      <c r="P15" s="31"/>
      <c r="Q15" s="31"/>
      <c r="R15" s="21">
        <f t="shared" si="1"/>
        <v>1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s="16" customFormat="1" ht="21" x14ac:dyDescent="0.4">
      <c r="A16" s="49">
        <v>11</v>
      </c>
      <c r="B16" s="50" t="s">
        <v>81</v>
      </c>
      <c r="C16" s="21">
        <v>0</v>
      </c>
      <c r="D16" s="21">
        <v>2</v>
      </c>
      <c r="E16" s="21"/>
      <c r="F16" s="21"/>
      <c r="G16" s="21"/>
      <c r="H16" s="21"/>
      <c r="I16" s="21"/>
      <c r="J16" s="31"/>
      <c r="K16" s="31">
        <f t="shared" si="0"/>
        <v>2</v>
      </c>
      <c r="L16" s="31"/>
      <c r="M16" s="31"/>
      <c r="N16" s="21"/>
      <c r="O16" s="21"/>
      <c r="P16" s="31"/>
      <c r="Q16" s="31"/>
      <c r="R16" s="21">
        <f t="shared" si="1"/>
        <v>2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16" customFormat="1" ht="21" x14ac:dyDescent="0.4">
      <c r="A17" s="49">
        <v>12</v>
      </c>
      <c r="B17" s="50" t="s">
        <v>82</v>
      </c>
      <c r="C17" s="21">
        <v>0</v>
      </c>
      <c r="D17" s="21">
        <v>9</v>
      </c>
      <c r="E17" s="21">
        <v>2</v>
      </c>
      <c r="F17" s="21"/>
      <c r="G17" s="21">
        <v>2</v>
      </c>
      <c r="H17" s="21">
        <v>3</v>
      </c>
      <c r="I17" s="21">
        <v>1</v>
      </c>
      <c r="J17" s="31"/>
      <c r="K17" s="31">
        <f t="shared" si="0"/>
        <v>7</v>
      </c>
      <c r="L17" s="31"/>
      <c r="M17" s="31"/>
      <c r="N17" s="21"/>
      <c r="O17" s="21"/>
      <c r="P17" s="31"/>
      <c r="Q17" s="31"/>
      <c r="R17" s="21">
        <f t="shared" si="1"/>
        <v>7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4" customFormat="1" ht="25.2" x14ac:dyDescent="0.45">
      <c r="A18" s="49">
        <v>13</v>
      </c>
      <c r="B18" s="50" t="s">
        <v>83</v>
      </c>
      <c r="C18" s="21">
        <v>5</v>
      </c>
      <c r="D18" s="18">
        <v>2</v>
      </c>
      <c r="E18" s="18">
        <v>5</v>
      </c>
      <c r="F18" s="18">
        <v>5</v>
      </c>
      <c r="G18" s="18"/>
      <c r="H18" s="21"/>
      <c r="I18" s="18"/>
      <c r="J18" s="31"/>
      <c r="K18" s="31">
        <f t="shared" si="0"/>
        <v>2</v>
      </c>
      <c r="L18" s="18"/>
      <c r="M18" s="19"/>
      <c r="N18" s="24"/>
      <c r="O18" s="24"/>
      <c r="P18" s="24"/>
      <c r="Q18" s="24"/>
      <c r="R18" s="21">
        <f t="shared" si="1"/>
        <v>2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4" customFormat="1" ht="25.2" x14ac:dyDescent="0.45">
      <c r="A19" s="49">
        <v>14</v>
      </c>
      <c r="B19" s="50" t="s">
        <v>84</v>
      </c>
      <c r="C19" s="21">
        <v>0</v>
      </c>
      <c r="D19" s="18">
        <v>2</v>
      </c>
      <c r="E19" s="18"/>
      <c r="F19" s="18"/>
      <c r="G19" s="18"/>
      <c r="H19" s="21">
        <v>1</v>
      </c>
      <c r="I19" s="18">
        <v>1</v>
      </c>
      <c r="J19" s="31"/>
      <c r="K19" s="31">
        <f t="shared" si="0"/>
        <v>2</v>
      </c>
      <c r="L19" s="18"/>
      <c r="M19" s="19"/>
      <c r="N19" s="24"/>
      <c r="O19" s="24"/>
      <c r="P19" s="24"/>
      <c r="Q19" s="24"/>
      <c r="R19" s="21">
        <f t="shared" si="1"/>
        <v>2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4" customFormat="1" ht="25.2" x14ac:dyDescent="0.45">
      <c r="A20" s="49">
        <v>15</v>
      </c>
      <c r="B20" s="50" t="s">
        <v>85</v>
      </c>
      <c r="C20" s="21">
        <v>2</v>
      </c>
      <c r="D20" s="18">
        <v>1</v>
      </c>
      <c r="E20" s="18"/>
      <c r="F20" s="18"/>
      <c r="G20" s="18"/>
      <c r="H20" s="20">
        <v>1</v>
      </c>
      <c r="I20" s="18">
        <v>1</v>
      </c>
      <c r="J20" s="31"/>
      <c r="K20" s="31">
        <f t="shared" si="0"/>
        <v>3</v>
      </c>
      <c r="L20" s="18"/>
      <c r="M20" s="19"/>
      <c r="N20" s="24"/>
      <c r="O20" s="24"/>
      <c r="P20" s="24"/>
      <c r="Q20" s="24"/>
      <c r="R20" s="21">
        <f t="shared" si="1"/>
        <v>3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4" customFormat="1" ht="25.2" x14ac:dyDescent="0.45">
      <c r="A21" s="49">
        <v>16</v>
      </c>
      <c r="B21" s="50" t="s">
        <v>86</v>
      </c>
      <c r="C21" s="21">
        <v>0</v>
      </c>
      <c r="D21" s="18">
        <v>0</v>
      </c>
      <c r="E21" s="18"/>
      <c r="F21" s="18"/>
      <c r="G21" s="18"/>
      <c r="H21" s="20"/>
      <c r="I21" s="18"/>
      <c r="J21" s="31"/>
      <c r="K21" s="31">
        <f t="shared" si="0"/>
        <v>0</v>
      </c>
      <c r="L21" s="18"/>
      <c r="M21" s="19"/>
      <c r="N21" s="24"/>
      <c r="O21" s="24"/>
      <c r="P21" s="24"/>
      <c r="Q21" s="24"/>
      <c r="R21" s="21">
        <f t="shared" si="1"/>
        <v>0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4" customFormat="1" ht="25.2" x14ac:dyDescent="0.45">
      <c r="A22" s="49">
        <v>17</v>
      </c>
      <c r="B22" s="50" t="s">
        <v>87</v>
      </c>
      <c r="C22" s="21">
        <v>3</v>
      </c>
      <c r="D22" s="18">
        <v>30</v>
      </c>
      <c r="E22" s="18">
        <v>5</v>
      </c>
      <c r="F22" s="18">
        <v>3</v>
      </c>
      <c r="G22" s="18">
        <v>2</v>
      </c>
      <c r="H22" s="20">
        <v>4</v>
      </c>
      <c r="I22" s="18">
        <v>2</v>
      </c>
      <c r="J22" s="31"/>
      <c r="K22" s="31">
        <f t="shared" si="0"/>
        <v>28</v>
      </c>
      <c r="L22" s="18"/>
      <c r="M22" s="19"/>
      <c r="N22" s="24"/>
      <c r="O22" s="24"/>
      <c r="P22" s="24"/>
      <c r="Q22" s="24"/>
      <c r="R22" s="21">
        <f t="shared" si="1"/>
        <v>28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3" customFormat="1" ht="39.75" customHeight="1" x14ac:dyDescent="0.5">
      <c r="A23" s="71" t="s">
        <v>0</v>
      </c>
      <c r="B23" s="71"/>
      <c r="C23" s="21">
        <f>SUM(C6:C22)</f>
        <v>17</v>
      </c>
      <c r="D23" s="21">
        <f t="shared" ref="D23:R23" si="2">SUM(D6:D22)</f>
        <v>83</v>
      </c>
      <c r="E23" s="21">
        <f t="shared" si="2"/>
        <v>20</v>
      </c>
      <c r="F23" s="21">
        <f t="shared" si="2"/>
        <v>13</v>
      </c>
      <c r="G23" s="21">
        <f t="shared" si="2"/>
        <v>7</v>
      </c>
      <c r="H23" s="21">
        <f t="shared" si="2"/>
        <v>16</v>
      </c>
      <c r="I23" s="21">
        <f t="shared" si="2"/>
        <v>9</v>
      </c>
      <c r="J23" s="21">
        <f t="shared" si="2"/>
        <v>0</v>
      </c>
      <c r="K23" s="21">
        <f t="shared" si="2"/>
        <v>80</v>
      </c>
      <c r="L23" s="21">
        <f t="shared" si="2"/>
        <v>0</v>
      </c>
      <c r="M23" s="21">
        <f t="shared" si="2"/>
        <v>0</v>
      </c>
      <c r="N23" s="21">
        <f t="shared" si="2"/>
        <v>0</v>
      </c>
      <c r="O23" s="21">
        <f t="shared" si="2"/>
        <v>0</v>
      </c>
      <c r="P23" s="21">
        <f t="shared" si="2"/>
        <v>0</v>
      </c>
      <c r="Q23" s="21">
        <f t="shared" si="2"/>
        <v>0</v>
      </c>
      <c r="R23" s="21">
        <f t="shared" si="2"/>
        <v>80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3" customFormat="1" x14ac:dyDescent="0.35"/>
    <row r="25" spans="1:29" s="3" customFormat="1" ht="76.5" customHeight="1" x14ac:dyDescent="0.35"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</row>
    <row r="26" spans="1:29" s="3" customFormat="1" x14ac:dyDescent="0.35"/>
    <row r="27" spans="1:29" s="3" customFormat="1" x14ac:dyDescent="0.35"/>
    <row r="28" spans="1:29" s="3" customFormat="1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29" s="3" customFormat="1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29" s="3" customFormat="1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29" s="3" customFormat="1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29" s="3" customFormat="1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="3" customFormat="1" x14ac:dyDescent="0.35"/>
    <row r="34" s="3" customFormat="1" x14ac:dyDescent="0.35"/>
    <row r="35" s="3" customFormat="1" x14ac:dyDescent="0.35"/>
    <row r="36" s="3" customFormat="1" x14ac:dyDescent="0.35"/>
  </sheetData>
  <mergeCells count="21">
    <mergeCell ref="R2:R5"/>
    <mergeCell ref="A1:R1"/>
    <mergeCell ref="A23:B23"/>
    <mergeCell ref="A2:A5"/>
    <mergeCell ref="N2:Q2"/>
    <mergeCell ref="N3:N5"/>
    <mergeCell ref="O3:O5"/>
    <mergeCell ref="Q3:Q5"/>
    <mergeCell ref="P3:P5"/>
    <mergeCell ref="B25:L25"/>
    <mergeCell ref="E4:E5"/>
    <mergeCell ref="C3:C5"/>
    <mergeCell ref="D3:D5"/>
    <mergeCell ref="F4:J4"/>
    <mergeCell ref="E3:J3"/>
    <mergeCell ref="B2:B5"/>
    <mergeCell ref="K3:M3"/>
    <mergeCell ref="K4:K5"/>
    <mergeCell ref="L4:L5"/>
    <mergeCell ref="M4:M5"/>
    <mergeCell ref="C2:M2"/>
  </mergeCells>
  <pageMargins left="0" right="0" top="0.51181102362204722" bottom="0.51181102362204722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DC11-C3A2-4A8B-91C5-7028C0A1B75E}">
  <dimension ref="A1:N44"/>
  <sheetViews>
    <sheetView zoomScale="47" zoomScaleNormal="47" zoomScaleSheetLayoutView="70" workbookViewId="0">
      <selection activeCell="R25" sqref="R25"/>
    </sheetView>
  </sheetViews>
  <sheetFormatPr defaultColWidth="9.109375" defaultRowHeight="18" x14ac:dyDescent="0.35"/>
  <cols>
    <col min="1" max="1" width="6.5546875" style="3" bestFit="1" customWidth="1"/>
    <col min="2" max="2" width="16.109375" style="3" customWidth="1"/>
    <col min="3" max="13" width="10.6640625" style="3" customWidth="1"/>
    <col min="14" max="14" width="10.6640625" style="1" customWidth="1"/>
    <col min="15" max="16384" width="9.109375" style="1"/>
  </cols>
  <sheetData>
    <row r="1" spans="1:14" s="3" customFormat="1" ht="21" x14ac:dyDescent="0.35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5" customFormat="1" ht="33.75" customHeight="1" x14ac:dyDescent="0.5">
      <c r="A2" s="71" t="s">
        <v>2</v>
      </c>
      <c r="B2" s="71" t="s">
        <v>1</v>
      </c>
      <c r="C2" s="71" t="s">
        <v>113</v>
      </c>
      <c r="D2" s="71" t="s">
        <v>44</v>
      </c>
      <c r="E2" s="71" t="s">
        <v>45</v>
      </c>
      <c r="F2" s="71" t="s">
        <v>46</v>
      </c>
      <c r="G2" s="71"/>
      <c r="H2" s="71"/>
      <c r="I2" s="71"/>
      <c r="J2" s="71"/>
      <c r="K2" s="71"/>
      <c r="L2" s="71"/>
      <c r="M2" s="71"/>
      <c r="N2" s="71" t="s">
        <v>96</v>
      </c>
    </row>
    <row r="3" spans="1:14" s="5" customFormat="1" ht="29.25" customHeight="1" x14ac:dyDescent="0.5">
      <c r="A3" s="71"/>
      <c r="B3" s="71"/>
      <c r="C3" s="71"/>
      <c r="D3" s="71"/>
      <c r="E3" s="71"/>
      <c r="F3" s="73" t="s">
        <v>12</v>
      </c>
      <c r="G3" s="73" t="s">
        <v>112</v>
      </c>
      <c r="H3" s="73" t="s">
        <v>34</v>
      </c>
      <c r="I3" s="73" t="s">
        <v>32</v>
      </c>
      <c r="J3" s="73" t="s">
        <v>36</v>
      </c>
      <c r="K3" s="73" t="s">
        <v>24</v>
      </c>
      <c r="L3" s="73" t="s">
        <v>26</v>
      </c>
      <c r="M3" s="73" t="s">
        <v>13</v>
      </c>
      <c r="N3" s="71"/>
    </row>
    <row r="4" spans="1:14" s="5" customFormat="1" ht="39" customHeight="1" x14ac:dyDescent="0.5">
      <c r="A4" s="71"/>
      <c r="B4" s="71"/>
      <c r="C4" s="71"/>
      <c r="D4" s="71"/>
      <c r="E4" s="71"/>
      <c r="F4" s="73"/>
      <c r="G4" s="73"/>
      <c r="H4" s="73"/>
      <c r="I4" s="73"/>
      <c r="J4" s="73"/>
      <c r="K4" s="73"/>
      <c r="L4" s="73"/>
      <c r="M4" s="73"/>
      <c r="N4" s="71"/>
    </row>
    <row r="5" spans="1:14" s="5" customFormat="1" ht="28.2" x14ac:dyDescent="0.5">
      <c r="A5" s="71"/>
      <c r="B5" s="71"/>
      <c r="C5" s="71"/>
      <c r="D5" s="71"/>
      <c r="E5" s="71"/>
      <c r="F5" s="73"/>
      <c r="G5" s="73"/>
      <c r="H5" s="73"/>
      <c r="I5" s="73"/>
      <c r="J5" s="73"/>
      <c r="K5" s="73"/>
      <c r="L5" s="73"/>
      <c r="M5" s="73"/>
      <c r="N5" s="71"/>
    </row>
    <row r="6" spans="1:14" s="5" customFormat="1" ht="22.2" customHeight="1" x14ac:dyDescent="0.5">
      <c r="A6" s="21">
        <v>1</v>
      </c>
      <c r="B6" s="50" t="s">
        <v>71</v>
      </c>
      <c r="C6" s="21">
        <v>37</v>
      </c>
      <c r="D6" s="21">
        <v>10</v>
      </c>
      <c r="E6" s="21">
        <f>SUM(F6:M6)</f>
        <v>11</v>
      </c>
      <c r="F6" s="32">
        <v>4</v>
      </c>
      <c r="G6" s="32">
        <v>2</v>
      </c>
      <c r="H6" s="32"/>
      <c r="I6" s="32"/>
      <c r="J6" s="32"/>
      <c r="K6" s="32"/>
      <c r="L6" s="51">
        <v>5</v>
      </c>
      <c r="M6" s="21"/>
      <c r="N6" s="21">
        <f>C6+D6-E6</f>
        <v>36</v>
      </c>
    </row>
    <row r="7" spans="1:14" s="5" customFormat="1" ht="22.2" customHeight="1" x14ac:dyDescent="0.5">
      <c r="A7" s="21">
        <v>2</v>
      </c>
      <c r="B7" s="50" t="s">
        <v>72</v>
      </c>
      <c r="C7" s="21">
        <v>2</v>
      </c>
      <c r="D7" s="21">
        <v>22</v>
      </c>
      <c r="E7" s="21">
        <f t="shared" ref="E7:E22" si="0">SUM(F7:M7)</f>
        <v>11</v>
      </c>
      <c r="F7" s="32">
        <v>4</v>
      </c>
      <c r="G7" s="32"/>
      <c r="H7" s="32"/>
      <c r="I7" s="32"/>
      <c r="J7" s="32"/>
      <c r="K7" s="32"/>
      <c r="L7" s="51">
        <v>7</v>
      </c>
      <c r="M7" s="21"/>
      <c r="N7" s="21">
        <f t="shared" ref="N7:N22" si="1">C7+D7-E7</f>
        <v>13</v>
      </c>
    </row>
    <row r="8" spans="1:14" s="5" customFormat="1" ht="22.2" customHeight="1" x14ac:dyDescent="0.5">
      <c r="A8" s="21">
        <v>3</v>
      </c>
      <c r="B8" s="50" t="s">
        <v>73</v>
      </c>
      <c r="C8" s="21">
        <v>4</v>
      </c>
      <c r="D8" s="21">
        <v>34</v>
      </c>
      <c r="E8" s="21">
        <f t="shared" si="0"/>
        <v>22</v>
      </c>
      <c r="F8" s="32">
        <v>1</v>
      </c>
      <c r="G8" s="32"/>
      <c r="H8" s="32"/>
      <c r="I8" s="32"/>
      <c r="J8" s="32"/>
      <c r="K8" s="32"/>
      <c r="L8" s="51">
        <v>21</v>
      </c>
      <c r="M8" s="21"/>
      <c r="N8" s="21">
        <f t="shared" si="1"/>
        <v>16</v>
      </c>
    </row>
    <row r="9" spans="1:14" s="5" customFormat="1" ht="22.2" customHeight="1" x14ac:dyDescent="0.5">
      <c r="A9" s="21">
        <v>4</v>
      </c>
      <c r="B9" s="50" t="s">
        <v>74</v>
      </c>
      <c r="C9" s="21">
        <v>40</v>
      </c>
      <c r="D9" s="21">
        <v>5</v>
      </c>
      <c r="E9" s="21">
        <f t="shared" si="0"/>
        <v>7</v>
      </c>
      <c r="F9" s="32">
        <v>3</v>
      </c>
      <c r="G9" s="32"/>
      <c r="H9" s="32"/>
      <c r="I9" s="32"/>
      <c r="J9" s="32"/>
      <c r="K9" s="32"/>
      <c r="L9" s="51">
        <v>4</v>
      </c>
      <c r="M9" s="21"/>
      <c r="N9" s="21">
        <f t="shared" si="1"/>
        <v>38</v>
      </c>
    </row>
    <row r="10" spans="1:14" s="5" customFormat="1" ht="22.2" customHeight="1" x14ac:dyDescent="0.5">
      <c r="A10" s="21">
        <v>5</v>
      </c>
      <c r="B10" s="50" t="s">
        <v>75</v>
      </c>
      <c r="C10" s="21">
        <v>61</v>
      </c>
      <c r="D10" s="21">
        <v>39</v>
      </c>
      <c r="E10" s="21">
        <f t="shared" si="0"/>
        <v>33</v>
      </c>
      <c r="F10" s="32">
        <v>9</v>
      </c>
      <c r="G10" s="32"/>
      <c r="H10" s="32"/>
      <c r="I10" s="32"/>
      <c r="J10" s="32"/>
      <c r="K10" s="32"/>
      <c r="L10" s="51">
        <v>24</v>
      </c>
      <c r="M10" s="21"/>
      <c r="N10" s="21">
        <f t="shared" si="1"/>
        <v>67</v>
      </c>
    </row>
    <row r="11" spans="1:14" s="5" customFormat="1" ht="22.2" customHeight="1" x14ac:dyDescent="0.5">
      <c r="A11" s="21">
        <v>6</v>
      </c>
      <c r="B11" s="50" t="s">
        <v>76</v>
      </c>
      <c r="C11" s="21">
        <v>21</v>
      </c>
      <c r="D11" s="21">
        <v>8</v>
      </c>
      <c r="E11" s="21">
        <f t="shared" si="0"/>
        <v>4</v>
      </c>
      <c r="F11" s="32">
        <v>4</v>
      </c>
      <c r="G11" s="32"/>
      <c r="H11" s="32"/>
      <c r="I11" s="32"/>
      <c r="J11" s="32"/>
      <c r="K11" s="32"/>
      <c r="L11" s="51">
        <v>0</v>
      </c>
      <c r="M11" s="21"/>
      <c r="N11" s="21">
        <f t="shared" si="1"/>
        <v>25</v>
      </c>
    </row>
    <row r="12" spans="1:14" s="5" customFormat="1" ht="22.2" customHeight="1" x14ac:dyDescent="0.5">
      <c r="A12" s="21">
        <v>7</v>
      </c>
      <c r="B12" s="50" t="s">
        <v>77</v>
      </c>
      <c r="C12" s="21">
        <v>3</v>
      </c>
      <c r="D12" s="21">
        <v>18</v>
      </c>
      <c r="E12" s="21">
        <f t="shared" si="0"/>
        <v>5</v>
      </c>
      <c r="F12" s="32">
        <v>1</v>
      </c>
      <c r="G12" s="32"/>
      <c r="H12" s="32"/>
      <c r="I12" s="32"/>
      <c r="J12" s="32"/>
      <c r="K12" s="32"/>
      <c r="L12" s="51">
        <v>4</v>
      </c>
      <c r="M12" s="21"/>
      <c r="N12" s="21">
        <f t="shared" si="1"/>
        <v>16</v>
      </c>
    </row>
    <row r="13" spans="1:14" s="5" customFormat="1" ht="22.2" customHeight="1" x14ac:dyDescent="0.5">
      <c r="A13" s="21">
        <v>8</v>
      </c>
      <c r="B13" s="50" t="s">
        <v>78</v>
      </c>
      <c r="C13" s="21">
        <v>5</v>
      </c>
      <c r="D13" s="21">
        <v>46</v>
      </c>
      <c r="E13" s="21">
        <f t="shared" si="0"/>
        <v>29</v>
      </c>
      <c r="F13" s="32">
        <v>5</v>
      </c>
      <c r="G13" s="32">
        <v>1</v>
      </c>
      <c r="H13" s="32"/>
      <c r="I13" s="32"/>
      <c r="J13" s="32"/>
      <c r="K13" s="32"/>
      <c r="L13" s="51">
        <v>23</v>
      </c>
      <c r="M13" s="21"/>
      <c r="N13" s="21">
        <f t="shared" si="1"/>
        <v>22</v>
      </c>
    </row>
    <row r="14" spans="1:14" s="5" customFormat="1" ht="22.2" customHeight="1" x14ac:dyDescent="0.5">
      <c r="A14" s="21">
        <v>9</v>
      </c>
      <c r="B14" s="50" t="s">
        <v>79</v>
      </c>
      <c r="C14" s="21">
        <v>10</v>
      </c>
      <c r="D14" s="21">
        <v>42</v>
      </c>
      <c r="E14" s="21">
        <f t="shared" si="0"/>
        <v>19</v>
      </c>
      <c r="F14" s="32">
        <v>4</v>
      </c>
      <c r="G14" s="32"/>
      <c r="H14" s="32"/>
      <c r="I14" s="32"/>
      <c r="J14" s="32"/>
      <c r="K14" s="32"/>
      <c r="L14" s="51">
        <v>15</v>
      </c>
      <c r="M14" s="21"/>
      <c r="N14" s="21">
        <f t="shared" si="1"/>
        <v>33</v>
      </c>
    </row>
    <row r="15" spans="1:14" s="5" customFormat="1" ht="22.2" customHeight="1" x14ac:dyDescent="0.5">
      <c r="A15" s="21">
        <v>10</v>
      </c>
      <c r="B15" s="50" t="s">
        <v>80</v>
      </c>
      <c r="C15" s="21">
        <v>13</v>
      </c>
      <c r="D15" s="21">
        <v>32</v>
      </c>
      <c r="E15" s="21">
        <f t="shared" si="0"/>
        <v>17</v>
      </c>
      <c r="F15" s="32">
        <v>2</v>
      </c>
      <c r="G15" s="32">
        <v>1</v>
      </c>
      <c r="H15" s="32"/>
      <c r="I15" s="32"/>
      <c r="J15" s="32"/>
      <c r="K15" s="32"/>
      <c r="L15" s="51">
        <v>14</v>
      </c>
      <c r="M15" s="21"/>
      <c r="N15" s="21">
        <f t="shared" si="1"/>
        <v>28</v>
      </c>
    </row>
    <row r="16" spans="1:14" s="5" customFormat="1" ht="22.2" customHeight="1" x14ac:dyDescent="0.5">
      <c r="A16" s="21">
        <v>11</v>
      </c>
      <c r="B16" s="50" t="s">
        <v>81</v>
      </c>
      <c r="C16" s="21">
        <v>21</v>
      </c>
      <c r="D16" s="21">
        <v>20</v>
      </c>
      <c r="E16" s="21">
        <f t="shared" si="0"/>
        <v>5</v>
      </c>
      <c r="F16" s="32">
        <v>2</v>
      </c>
      <c r="G16" s="32"/>
      <c r="H16" s="32"/>
      <c r="I16" s="32"/>
      <c r="J16" s="32"/>
      <c r="K16" s="32"/>
      <c r="L16" s="51">
        <v>3</v>
      </c>
      <c r="M16" s="21"/>
      <c r="N16" s="21">
        <f t="shared" si="1"/>
        <v>36</v>
      </c>
    </row>
    <row r="17" spans="1:14" s="5" customFormat="1" ht="22.2" customHeight="1" x14ac:dyDescent="0.5">
      <c r="A17" s="21">
        <v>12</v>
      </c>
      <c r="B17" s="50" t="s">
        <v>82</v>
      </c>
      <c r="C17" s="21">
        <v>37</v>
      </c>
      <c r="D17" s="21">
        <v>11</v>
      </c>
      <c r="E17" s="21">
        <f t="shared" si="0"/>
        <v>10</v>
      </c>
      <c r="F17" s="32">
        <v>9</v>
      </c>
      <c r="G17" s="32">
        <v>1</v>
      </c>
      <c r="H17" s="32"/>
      <c r="I17" s="32"/>
      <c r="J17" s="32"/>
      <c r="K17" s="32"/>
      <c r="L17" s="51">
        <v>0</v>
      </c>
      <c r="M17" s="21"/>
      <c r="N17" s="21">
        <f t="shared" si="1"/>
        <v>38</v>
      </c>
    </row>
    <row r="18" spans="1:14" s="5" customFormat="1" ht="22.2" customHeight="1" x14ac:dyDescent="0.5">
      <c r="A18" s="21">
        <v>13</v>
      </c>
      <c r="B18" s="50" t="s">
        <v>83</v>
      </c>
      <c r="C18" s="18">
        <v>11</v>
      </c>
      <c r="D18" s="18">
        <v>5</v>
      </c>
      <c r="E18" s="21">
        <f t="shared" si="0"/>
        <v>6</v>
      </c>
      <c r="F18" s="18">
        <v>2</v>
      </c>
      <c r="G18" s="18"/>
      <c r="H18" s="18"/>
      <c r="I18" s="18"/>
      <c r="J18" s="18"/>
      <c r="K18" s="18"/>
      <c r="L18" s="51">
        <v>4</v>
      </c>
      <c r="M18" s="21"/>
      <c r="N18" s="21">
        <f t="shared" si="1"/>
        <v>10</v>
      </c>
    </row>
    <row r="19" spans="1:14" s="5" customFormat="1" ht="22.2" customHeight="1" x14ac:dyDescent="0.5">
      <c r="A19" s="21">
        <v>14</v>
      </c>
      <c r="B19" s="50" t="s">
        <v>84</v>
      </c>
      <c r="C19" s="18">
        <v>32</v>
      </c>
      <c r="D19" s="18">
        <v>19</v>
      </c>
      <c r="E19" s="21">
        <f t="shared" si="0"/>
        <v>35</v>
      </c>
      <c r="F19" s="18">
        <v>2</v>
      </c>
      <c r="G19" s="18">
        <v>1</v>
      </c>
      <c r="H19" s="18"/>
      <c r="I19" s="18"/>
      <c r="J19" s="18"/>
      <c r="K19" s="18"/>
      <c r="L19" s="51">
        <v>32</v>
      </c>
      <c r="M19" s="21"/>
      <c r="N19" s="21">
        <f t="shared" si="1"/>
        <v>16</v>
      </c>
    </row>
    <row r="20" spans="1:14" s="5" customFormat="1" ht="22.2" customHeight="1" x14ac:dyDescent="0.5">
      <c r="A20" s="21">
        <v>15</v>
      </c>
      <c r="B20" s="50" t="s">
        <v>85</v>
      </c>
      <c r="C20" s="18">
        <v>13</v>
      </c>
      <c r="D20" s="18">
        <v>26</v>
      </c>
      <c r="E20" s="21">
        <f t="shared" si="0"/>
        <v>4</v>
      </c>
      <c r="F20" s="18">
        <v>1</v>
      </c>
      <c r="G20" s="18">
        <v>1</v>
      </c>
      <c r="H20" s="18"/>
      <c r="I20" s="18"/>
      <c r="J20" s="18"/>
      <c r="K20" s="18"/>
      <c r="L20" s="51">
        <v>2</v>
      </c>
      <c r="M20" s="21"/>
      <c r="N20" s="21">
        <f t="shared" si="1"/>
        <v>35</v>
      </c>
    </row>
    <row r="21" spans="1:14" s="5" customFormat="1" ht="22.2" customHeight="1" x14ac:dyDescent="0.5">
      <c r="A21" s="21">
        <v>16</v>
      </c>
      <c r="B21" s="50" t="s">
        <v>86</v>
      </c>
      <c r="C21" s="18">
        <v>23</v>
      </c>
      <c r="D21" s="18">
        <v>0</v>
      </c>
      <c r="E21" s="21">
        <f t="shared" si="0"/>
        <v>6</v>
      </c>
      <c r="F21" s="18">
        <v>0</v>
      </c>
      <c r="G21" s="18"/>
      <c r="H21" s="18"/>
      <c r="I21" s="18"/>
      <c r="J21" s="18"/>
      <c r="K21" s="18"/>
      <c r="L21" s="51">
        <v>6</v>
      </c>
      <c r="M21" s="21"/>
      <c r="N21" s="21">
        <f t="shared" si="1"/>
        <v>17</v>
      </c>
    </row>
    <row r="22" spans="1:14" s="5" customFormat="1" ht="22.2" customHeight="1" x14ac:dyDescent="0.5">
      <c r="A22" s="21">
        <v>17</v>
      </c>
      <c r="B22" s="50" t="s">
        <v>87</v>
      </c>
      <c r="C22" s="18">
        <v>117</v>
      </c>
      <c r="D22" s="18">
        <v>45</v>
      </c>
      <c r="E22" s="21">
        <f t="shared" si="0"/>
        <v>75</v>
      </c>
      <c r="F22" s="18">
        <v>30</v>
      </c>
      <c r="G22" s="18">
        <v>2</v>
      </c>
      <c r="H22" s="18"/>
      <c r="I22" s="18"/>
      <c r="J22" s="18"/>
      <c r="K22" s="18"/>
      <c r="L22" s="51">
        <v>43</v>
      </c>
      <c r="M22" s="21"/>
      <c r="N22" s="21">
        <f t="shared" si="1"/>
        <v>87</v>
      </c>
    </row>
    <row r="23" spans="1:14" s="25" customFormat="1" ht="22.2" customHeight="1" x14ac:dyDescent="0.45">
      <c r="A23" s="71" t="s">
        <v>0</v>
      </c>
      <c r="B23" s="71"/>
      <c r="C23" s="21">
        <f>SUM(C6:C22)</f>
        <v>450</v>
      </c>
      <c r="D23" s="21">
        <f t="shared" ref="D23:N23" si="2">SUM(D6:D22)</f>
        <v>382</v>
      </c>
      <c r="E23" s="21">
        <f t="shared" si="2"/>
        <v>299</v>
      </c>
      <c r="F23" s="21">
        <f t="shared" si="2"/>
        <v>83</v>
      </c>
      <c r="G23" s="21">
        <f t="shared" si="2"/>
        <v>9</v>
      </c>
      <c r="H23" s="21">
        <f t="shared" si="2"/>
        <v>0</v>
      </c>
      <c r="I23" s="21">
        <f t="shared" si="2"/>
        <v>0</v>
      </c>
      <c r="J23" s="21">
        <f t="shared" si="2"/>
        <v>0</v>
      </c>
      <c r="K23" s="21">
        <f t="shared" si="2"/>
        <v>0</v>
      </c>
      <c r="L23" s="21">
        <f t="shared" si="2"/>
        <v>207</v>
      </c>
      <c r="M23" s="21">
        <f t="shared" si="2"/>
        <v>0</v>
      </c>
      <c r="N23" s="21">
        <f t="shared" si="2"/>
        <v>533</v>
      </c>
    </row>
    <row r="24" spans="1:14" s="3" customFormat="1" x14ac:dyDescent="0.35">
      <c r="B24" s="15"/>
      <c r="C24" s="15"/>
    </row>
    <row r="25" spans="1:14" s="3" customFormat="1" ht="75" customHeight="1" x14ac:dyDescent="0.35">
      <c r="B25" s="91"/>
      <c r="C25" s="91"/>
      <c r="D25" s="91"/>
      <c r="E25" s="91"/>
      <c r="F25" s="91"/>
      <c r="G25" s="91"/>
      <c r="H25" s="91"/>
      <c r="I25" s="91"/>
      <c r="J25" s="91"/>
      <c r="K25" s="91"/>
    </row>
    <row r="26" spans="1:14" s="3" customFormat="1" x14ac:dyDescent="0.35"/>
    <row r="27" spans="1:14" s="3" customFormat="1" ht="18.75" customHeight="1" x14ac:dyDescent="0.35"/>
    <row r="28" spans="1:14" s="3" customFormat="1" ht="18.75" customHeight="1" x14ac:dyDescent="0.35"/>
    <row r="29" spans="1:14" s="3" customFormat="1" ht="18.75" customHeight="1" x14ac:dyDescent="0.35"/>
    <row r="30" spans="1:14" s="3" customFormat="1" x14ac:dyDescent="0.35"/>
    <row r="31" spans="1:14" s="3" customFormat="1" x14ac:dyDescent="0.35">
      <c r="B31" s="15"/>
    </row>
    <row r="32" spans="1:14" s="3" customFormat="1" x14ac:dyDescent="0.35">
      <c r="B32" s="15"/>
    </row>
    <row r="33" spans="2:2" s="3" customFormat="1" x14ac:dyDescent="0.35">
      <c r="B33" s="15"/>
    </row>
    <row r="34" spans="2:2" s="3" customFormat="1" x14ac:dyDescent="0.35">
      <c r="B34" s="15"/>
    </row>
    <row r="35" spans="2:2" s="3" customFormat="1" x14ac:dyDescent="0.35">
      <c r="B35" s="15"/>
    </row>
    <row r="36" spans="2:2" s="3" customFormat="1" x14ac:dyDescent="0.35"/>
    <row r="37" spans="2:2" s="3" customFormat="1" x14ac:dyDescent="0.35"/>
    <row r="38" spans="2:2" s="3" customFormat="1" x14ac:dyDescent="0.35"/>
    <row r="39" spans="2:2" s="3" customFormat="1" x14ac:dyDescent="0.35"/>
    <row r="40" spans="2:2" s="3" customFormat="1" x14ac:dyDescent="0.35"/>
    <row r="41" spans="2:2" s="3" customFormat="1" x14ac:dyDescent="0.35"/>
    <row r="42" spans="2:2" s="3" customFormat="1" x14ac:dyDescent="0.35"/>
    <row r="43" spans="2:2" s="3" customFormat="1" x14ac:dyDescent="0.35"/>
    <row r="44" spans="2:2" s="3" customFormat="1" x14ac:dyDescent="0.35"/>
  </sheetData>
  <mergeCells count="18">
    <mergeCell ref="B25:K25"/>
    <mergeCell ref="A23:B23"/>
    <mergeCell ref="K3:K5"/>
    <mergeCell ref="L3:L5"/>
    <mergeCell ref="M3:M5"/>
    <mergeCell ref="F3:F5"/>
    <mergeCell ref="G3:G5"/>
    <mergeCell ref="H3:H5"/>
    <mergeCell ref="I3:I5"/>
    <mergeCell ref="J3:J5"/>
    <mergeCell ref="A1:N1"/>
    <mergeCell ref="A2:A5"/>
    <mergeCell ref="B2:B5"/>
    <mergeCell ref="C2:C5"/>
    <mergeCell ref="D2:D5"/>
    <mergeCell ref="E2:E5"/>
    <mergeCell ref="F2:M2"/>
    <mergeCell ref="N2:N5"/>
  </mergeCells>
  <pageMargins left="0" right="0" top="0" bottom="0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DT BAN LE</vt:lpstr>
      <vt:lpstr>DIEM PHUC TAP</vt:lpstr>
      <vt:lpstr>DIEM NGUY CO</vt:lpstr>
      <vt:lpstr>SAU CAI</vt:lpstr>
      <vt:lpstr>NGHI NGHIEN </vt:lpstr>
      <vt:lpstr>KET QUA TEST</vt:lpstr>
      <vt:lpstr>NGHIEN</vt:lpstr>
      <vt:lpstr>SU DUNG</vt:lpstr>
      <vt:lpstr>NGHI SU DUNG</vt:lpstr>
      <vt:lpstr>NGHIEN!Print_Area</vt:lpstr>
      <vt:lpstr>'SU DUNG'!Print_Area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PC04</dc:creator>
  <cp:lastModifiedBy>BẠCH LIÊN HOA</cp:lastModifiedBy>
  <cp:lastPrinted>2024-12-12T08:56:27Z</cp:lastPrinted>
  <dcterms:created xsi:type="dcterms:W3CDTF">2024-10-29T22:43:19Z</dcterms:created>
  <dcterms:modified xsi:type="dcterms:W3CDTF">2024-12-15T06:21:45Z</dcterms:modified>
</cp:coreProperties>
</file>